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mbatzin\Desktop\documentos de planificación\"/>
    </mc:Choice>
  </mc:AlternateContent>
  <bookViews>
    <workbookView xWindow="0" yWindow="0" windowWidth="23040" windowHeight="9405" tabRatio="952" firstSheet="8" activeTab="21"/>
  </bookViews>
  <sheets>
    <sheet name="Carátula" sheetId="1" r:id="rId1"/>
    <sheet name="Introducción" sheetId="51" r:id="rId2"/>
    <sheet name="Contenido PEI" sheetId="102" r:id="rId3"/>
    <sheet name="01 Mandatos " sheetId="53" r:id="rId4"/>
    <sheet name="02 AnalisisPolíticas" sheetId="46" r:id="rId5"/>
    <sheet name="03 Alineación-Vinc" sheetId="140" r:id="rId6"/>
    <sheet name="04 Vinculación Inst" sheetId="142" r:id="rId7"/>
    <sheet name="05 EnfoquesPlani" sheetId="141" r:id="rId8"/>
    <sheet name="06 Modelos GpR" sheetId="135" r:id="rId9"/>
    <sheet name="07 Población" sheetId="136" r:id="rId10"/>
    <sheet name="Lista a seleccionar" sheetId="137" state="hidden" r:id="rId11"/>
    <sheet name="08 A Jerarq" sheetId="60" r:id="rId12"/>
    <sheet name="09 Matriz PEI" sheetId="75" r:id="rId13"/>
    <sheet name="10 F Indicador" sheetId="79" r:id="rId14"/>
    <sheet name="11 Visión, Misión, Val" sheetId="35" r:id="rId15"/>
    <sheet name="12 A Cap- FODA" sheetId="139" r:id="rId16"/>
    <sheet name="13 Análisis Actores" sheetId="138" r:id="rId17"/>
    <sheet name="Contenido POM POA" sheetId="144" r:id="rId18"/>
    <sheet name="14 POM" sheetId="150" r:id="rId19"/>
    <sheet name="15 Ficha Seguimiento POM" sheetId="151" r:id="rId20"/>
    <sheet name="SPPD-16 POA" sheetId="152" r:id="rId21"/>
    <sheet name="17 Acciones_Insumos" sheetId="153" r:id="rId22"/>
    <sheet name="Hoja1" sheetId="156" r:id="rId23"/>
    <sheet name="Hoja2" sheetId="157" r:id="rId24"/>
    <sheet name="18 Ficha Seguimiento POA " sheetId="154" r:id="rId25"/>
    <sheet name="Anexo-1 Ruta de Trabajo " sheetId="121" r:id="rId26"/>
    <sheet name="Anexo-2 Clasif.Tematicos" sheetId="83" r:id="rId27"/>
    <sheet name="Anexo-3 Análisis M,E,Fe" sheetId="155" r:id="rId28"/>
  </sheets>
  <externalReferences>
    <externalReference r:id="rId29"/>
    <externalReference r:id="rId30"/>
    <externalReference r:id="rId31"/>
  </externalReferences>
  <definedNames>
    <definedName name="_xlnm._FilterDatabase" localSheetId="5" hidden="1">'03 Alineación-Vinc'!$A$6:$W$278</definedName>
    <definedName name="_xlnm._FilterDatabase" localSheetId="21" hidden="1">'17 Acciones_Insumos'!$AC$1:$AC$279</definedName>
    <definedName name="_ftn1" localSheetId="11">'08 A Jerarq'!#REF!</definedName>
    <definedName name="_ftnref1" localSheetId="11">'08 A Jerarq'!#REF!</definedName>
    <definedName name="_Hlk78880516" localSheetId="14">'11 Visión, Misión, Val'!$D$13</definedName>
    <definedName name="_xlnm.Print_Area" localSheetId="3">'01 Mandatos '!$A$1:$C$53</definedName>
    <definedName name="_xlnm.Print_Area" localSheetId="4">'02 AnalisisPolíticas'!$A$1:$H$20</definedName>
    <definedName name="_xlnm.Print_Area" localSheetId="5">'03 Alineación-Vinc'!$A$1:$X$278</definedName>
    <definedName name="_xlnm.Print_Area" localSheetId="6">'04 Vinculación Inst'!$A$1:$L$25</definedName>
    <definedName name="_xlnm.Print_Area" localSheetId="7">'05 EnfoquesPlani'!$A$1:$E$24</definedName>
    <definedName name="_xlnm.Print_Area" localSheetId="8">'06 Modelos GpR'!$A$1:$E$26</definedName>
    <definedName name="_xlnm.Print_Area" localSheetId="9">'07 Población'!$A$1:$N$44</definedName>
    <definedName name="_xlnm.Print_Area" localSheetId="11">'08 A Jerarq'!$A$1:$N$47</definedName>
    <definedName name="_xlnm.Print_Area" localSheetId="12">'09 Matriz PEI'!$A$1:$S$13</definedName>
    <definedName name="_xlnm.Print_Area" localSheetId="13">'10 F Indicador'!$A$1:$I$45</definedName>
    <definedName name="_xlnm.Print_Area" localSheetId="14">'11 Visión, Misión, Val'!$A$1:$F$24</definedName>
    <definedName name="_xlnm.Print_Area" localSheetId="15">'12 A Cap- FODA'!$A$1:$G$97</definedName>
    <definedName name="_xlnm.Print_Area" localSheetId="16">'13 Análisis Actores'!$A$1:$I$22</definedName>
    <definedName name="_xlnm.Print_Area" localSheetId="18">'14 POM'!$A$1:$X$41</definedName>
    <definedName name="_xlnm.Print_Area" localSheetId="19">'15 Ficha Seguimiento POM'!$A$1:$U$20</definedName>
    <definedName name="_xlnm.Print_Area" localSheetId="21">'17 Acciones_Insumos'!$A$1:$AI$300</definedName>
    <definedName name="_xlnm.Print_Area" localSheetId="24">'18 Ficha Seguimiento POA '!$A$1:$R$25</definedName>
    <definedName name="_xlnm.Print_Area" localSheetId="25">'Anexo-1 Ruta de Trabajo '!$A$1:$AX$33</definedName>
    <definedName name="_xlnm.Print_Area" localSheetId="26">'Anexo-2 Clasif.Tematicos'!$A$1:$D$17</definedName>
    <definedName name="_xlnm.Print_Area" localSheetId="27">'Anexo-3 Análisis M,E,Fe'!$A$1:$K$32</definedName>
    <definedName name="_xlnm.Print_Area" localSheetId="0">Carátula!$A$1:$M$20</definedName>
    <definedName name="_xlnm.Print_Area" localSheetId="2">'Contenido PEI'!$A$1:$C$23</definedName>
    <definedName name="_xlnm.Print_Area" localSheetId="1">Introducción!$A$1:$C$24</definedName>
    <definedName name="DPSE_21" localSheetId="7">#REF!</definedName>
    <definedName name="DPSE_21" localSheetId="8">#REF!</definedName>
    <definedName name="DPSE_21" localSheetId="18">#REF!</definedName>
    <definedName name="DPSE_21" localSheetId="19">#REF!</definedName>
    <definedName name="DPSE_21" localSheetId="21">#REF!</definedName>
    <definedName name="DPSE_21" localSheetId="24">#REF!</definedName>
    <definedName name="DPSE_21" localSheetId="20">#REF!</definedName>
    <definedName name="DPSE_21">#REF!</definedName>
    <definedName name="DPSE25" localSheetId="7">#REF!</definedName>
    <definedName name="DPSE25" localSheetId="8">#REF!</definedName>
    <definedName name="DPSE25" localSheetId="18">#REF!</definedName>
    <definedName name="DPSE25" localSheetId="19">#REF!</definedName>
    <definedName name="DPSE25" localSheetId="21">#REF!</definedName>
    <definedName name="DPSE25" localSheetId="24">#REF!</definedName>
    <definedName name="DPSE25" localSheetId="20">#REF!</definedName>
    <definedName name="DPSE25">#REF!</definedName>
    <definedName name="OLE_LINK5" localSheetId="7">'05 EnfoquesPlani'!$B$30</definedName>
    <definedName name="OLE_LINK5" localSheetId="8">'06 Modelos GpR'!$B$34</definedName>
    <definedName name="SPPD_16">#REF!</definedName>
    <definedName name="SPPD14">#REF!</definedName>
    <definedName name="SPPD14POA">#REF!</definedName>
    <definedName name="SPPD15">#REF!</definedName>
    <definedName name="SPPD15ACCIONES">#REF!</definedName>
    <definedName name="SPPD16">#REF!</definedName>
    <definedName name="SPPD16POA">#REF!</definedName>
    <definedName name="SPPP16SEGUIMIENTO">#REF!</definedName>
    <definedName name="_xlnm.Print_Titles" localSheetId="7">'05 EnfoquesPlani'!$A:$C,'05 EnfoquesPlani'!$2:$5</definedName>
    <definedName name="_xlnm.Print_Titles" localSheetId="8">'06 Modelos GpR'!$A:$C,'06 Modelos GpR'!$8:$11</definedName>
    <definedName name="_xlnm.Print_Titles" localSheetId="21">'17 Acciones_Insumos'!$1:$3</definedName>
    <definedName name="_xlnm.Print_Titles" localSheetId="25">'Anexo-1 Ruta de Trabajo '!$A:$G,'Anexo-1 Ruta de Trabajo '!$1:$6</definedName>
    <definedName name="_xlnm.Print_Titles" localSheetId="26">'Anexo-2 Clasif.Tematicos'!$2:$2</definedName>
    <definedName name="Z_4FD28BFF_A4CF_416E_91D3_B2989AA79332_.wvu.PrintArea" localSheetId="13" hidden="1">'10 F Indicador'!$A$1:$H$43</definedName>
    <definedName name="Z_4FD28BFF_A4CF_416E_91D3_B2989AA79332_.wvu.PrintTitles" localSheetId="26" hidden="1">'Anexo-2 Clasif.Tematicos'!$2:$2</definedName>
  </definedNames>
  <calcPr calcId="152511"/>
  <customWorkbookViews>
    <customWorkbookView name="Alicia Miosoti Cifuentes Soto - Vista personalizada" guid="{4FD28BFF-A4CF-416E-91D3-B2989AA79332}" mergeInterval="0" personalView="1" maximized="1" windowWidth="1276" windowHeight="878" tabRatio="943" activeSheetId="6"/>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7" i="153" l="1"/>
  <c r="K5" i="153" s="1"/>
  <c r="L7" i="153"/>
  <c r="L5" i="153" s="1"/>
  <c r="V9" i="153" l="1"/>
  <c r="V7" i="153"/>
  <c r="AH259" i="153" l="1"/>
  <c r="AG259" i="153"/>
  <c r="AF259" i="153"/>
  <c r="W259" i="153"/>
  <c r="AD259" i="153" s="1"/>
  <c r="AE259" i="153" s="1"/>
  <c r="AH258" i="153"/>
  <c r="AG258" i="153"/>
  <c r="AF258" i="153"/>
  <c r="W258" i="153"/>
  <c r="AD258" i="153" s="1"/>
  <c r="AE258" i="153" s="1"/>
  <c r="AH257" i="153"/>
  <c r="AG257" i="153"/>
  <c r="AF257" i="153"/>
  <c r="W257" i="153"/>
  <c r="AD257" i="153" s="1"/>
  <c r="AE257" i="153" s="1"/>
  <c r="AH256" i="153"/>
  <c r="AG256" i="153"/>
  <c r="AF256" i="153"/>
  <c r="W256" i="153"/>
  <c r="AD256" i="153" s="1"/>
  <c r="AE256" i="153" s="1"/>
  <c r="AH255" i="153"/>
  <c r="AG255" i="153"/>
  <c r="AF255" i="153"/>
  <c r="W255" i="153"/>
  <c r="AD255" i="153" s="1"/>
  <c r="AE255" i="153" s="1"/>
  <c r="AH254" i="153"/>
  <c r="AG254" i="153"/>
  <c r="AF254" i="153"/>
  <c r="W254" i="153"/>
  <c r="AD254" i="153" s="1"/>
  <c r="AE254" i="153" s="1"/>
  <c r="AH253" i="153"/>
  <c r="AG253" i="153"/>
  <c r="AF253" i="153"/>
  <c r="W253" i="153"/>
  <c r="AD253" i="153" s="1"/>
  <c r="AE253" i="153" s="1"/>
  <c r="W252" i="153"/>
  <c r="AH242" i="153" l="1"/>
  <c r="AH243" i="153"/>
  <c r="AH244" i="153"/>
  <c r="AH246" i="153"/>
  <c r="AH247" i="153"/>
  <c r="AH248" i="153"/>
  <c r="AH249" i="153"/>
  <c r="AH251" i="153"/>
  <c r="AH261" i="153"/>
  <c r="AH262" i="153"/>
  <c r="AH263" i="153"/>
  <c r="AH264" i="153"/>
  <c r="AH265" i="153"/>
  <c r="AH266" i="153"/>
  <c r="AH268" i="153"/>
  <c r="AH269" i="153"/>
  <c r="AH270" i="153"/>
  <c r="AH271" i="153"/>
  <c r="AH272" i="153"/>
  <c r="AH274" i="153"/>
  <c r="AH275" i="153"/>
  <c r="AH276" i="153"/>
  <c r="AG242" i="153"/>
  <c r="AG243" i="153"/>
  <c r="AG244" i="153"/>
  <c r="AG246" i="153"/>
  <c r="AG247" i="153"/>
  <c r="AG248" i="153"/>
  <c r="AG249" i="153"/>
  <c r="AG251" i="153"/>
  <c r="AG261" i="153"/>
  <c r="AG262" i="153"/>
  <c r="AG263" i="153"/>
  <c r="AG264" i="153"/>
  <c r="AG265" i="153"/>
  <c r="AG266" i="153"/>
  <c r="AG268" i="153"/>
  <c r="AG269" i="153"/>
  <c r="AG270" i="153"/>
  <c r="AG271" i="153"/>
  <c r="AG272" i="153"/>
  <c r="AG274" i="153"/>
  <c r="AG275" i="153"/>
  <c r="AG276" i="153"/>
  <c r="AF242" i="153"/>
  <c r="AF243" i="153"/>
  <c r="AF244" i="153"/>
  <c r="AF246" i="153"/>
  <c r="AF247" i="153"/>
  <c r="AF248" i="153"/>
  <c r="AF249" i="153"/>
  <c r="AF251" i="153"/>
  <c r="AF261" i="153"/>
  <c r="AF262" i="153"/>
  <c r="AF263" i="153"/>
  <c r="AF264" i="153"/>
  <c r="AF265" i="153"/>
  <c r="AF266" i="153"/>
  <c r="AF268" i="153"/>
  <c r="AF269" i="153"/>
  <c r="AF270" i="153"/>
  <c r="AF271" i="153"/>
  <c r="AF272" i="153"/>
  <c r="AF274" i="153"/>
  <c r="AF275" i="153"/>
  <c r="AF276" i="153"/>
  <c r="AH199" i="153"/>
  <c r="AH200" i="153"/>
  <c r="AH169" i="153"/>
  <c r="AH170" i="153"/>
  <c r="AH171" i="153"/>
  <c r="AH173" i="153"/>
  <c r="AH174" i="153"/>
  <c r="AH176" i="153"/>
  <c r="AH178" i="153"/>
  <c r="AH179" i="153"/>
  <c r="AH181" i="153"/>
  <c r="AH183" i="153"/>
  <c r="AH185" i="153"/>
  <c r="AH187" i="153"/>
  <c r="AH189" i="153"/>
  <c r="AH191" i="153"/>
  <c r="AH193" i="153"/>
  <c r="AH195" i="153"/>
  <c r="AH197" i="153"/>
  <c r="AG167" i="153"/>
  <c r="AG169" i="153"/>
  <c r="AG170" i="153"/>
  <c r="AG171" i="153"/>
  <c r="AG173" i="153"/>
  <c r="AG174" i="153"/>
  <c r="AG176" i="153"/>
  <c r="AG178" i="153"/>
  <c r="AG179" i="153"/>
  <c r="AG181" i="153"/>
  <c r="AG183" i="153"/>
  <c r="AG185" i="153"/>
  <c r="AG187" i="153"/>
  <c r="AG189" i="153"/>
  <c r="AG191" i="153"/>
  <c r="AG193" i="153"/>
  <c r="AG195" i="153"/>
  <c r="AG197" i="153"/>
  <c r="AG199" i="153"/>
  <c r="AG200" i="153"/>
  <c r="AF167" i="153"/>
  <c r="AF169" i="153"/>
  <c r="AF170" i="153"/>
  <c r="AF171" i="153"/>
  <c r="AF173" i="153"/>
  <c r="AF174" i="153"/>
  <c r="AF176" i="153"/>
  <c r="AF178" i="153"/>
  <c r="AF179" i="153"/>
  <c r="AF181" i="153"/>
  <c r="AF183" i="153"/>
  <c r="AF185" i="153"/>
  <c r="AF187" i="153"/>
  <c r="AF189" i="153"/>
  <c r="AF191" i="153"/>
  <c r="AF193" i="153"/>
  <c r="AF195" i="153"/>
  <c r="AF197" i="153"/>
  <c r="AF199" i="153"/>
  <c r="AF200" i="153"/>
  <c r="AF118" i="153"/>
  <c r="AF120" i="153"/>
  <c r="AF121" i="153"/>
  <c r="AF122" i="153"/>
  <c r="AF124" i="153"/>
  <c r="AF125" i="153"/>
  <c r="AF127" i="153"/>
  <c r="AF128" i="153"/>
  <c r="AF130" i="153"/>
  <c r="AF131" i="153"/>
  <c r="AF133" i="153"/>
  <c r="AF134" i="153"/>
  <c r="AF136" i="153"/>
  <c r="AF137" i="153"/>
  <c r="AF139" i="153"/>
  <c r="AF140" i="153"/>
  <c r="AF142" i="153"/>
  <c r="AF143" i="153"/>
  <c r="AF145" i="153"/>
  <c r="AF146" i="153"/>
  <c r="AF148" i="153"/>
  <c r="AF149" i="153"/>
  <c r="AF151" i="153"/>
  <c r="AF152" i="153"/>
  <c r="AF154" i="153"/>
  <c r="AF155" i="153"/>
  <c r="AF157" i="153"/>
  <c r="AF158" i="153"/>
  <c r="AF160" i="153"/>
  <c r="AF161" i="153"/>
  <c r="AF116" i="153"/>
  <c r="AF11" i="153"/>
  <c r="AG11" i="153"/>
  <c r="AH11" i="153"/>
  <c r="AF13" i="153"/>
  <c r="AG13" i="153"/>
  <c r="AH13" i="153"/>
  <c r="AF15" i="153"/>
  <c r="AG15" i="153"/>
  <c r="AH15" i="153"/>
  <c r="AF17" i="153"/>
  <c r="AG17" i="153"/>
  <c r="AH17" i="153"/>
  <c r="AF19" i="153"/>
  <c r="AG19" i="153"/>
  <c r="AH19" i="153"/>
  <c r="AF20" i="153"/>
  <c r="AG20" i="153"/>
  <c r="AH20" i="153"/>
  <c r="AF21" i="153"/>
  <c r="AG21" i="153"/>
  <c r="AH21" i="153"/>
  <c r="AF22" i="153"/>
  <c r="AG22" i="153"/>
  <c r="AH22" i="153"/>
  <c r="AF23" i="153"/>
  <c r="AG23" i="153"/>
  <c r="AH23" i="153"/>
  <c r="AF24" i="153"/>
  <c r="AG24" i="153"/>
  <c r="AH24" i="153"/>
  <c r="AF25" i="153"/>
  <c r="AG25" i="153"/>
  <c r="AH25" i="153"/>
  <c r="AF27" i="153"/>
  <c r="AG27" i="153"/>
  <c r="AH27" i="153"/>
  <c r="AF28" i="153"/>
  <c r="AG28" i="153"/>
  <c r="AH28" i="153"/>
  <c r="AF31" i="153"/>
  <c r="AG31" i="153"/>
  <c r="AH31" i="153"/>
  <c r="AF32" i="153"/>
  <c r="AG32" i="153"/>
  <c r="AH32" i="153"/>
  <c r="AF33" i="153"/>
  <c r="AG33" i="153"/>
  <c r="AH33" i="153"/>
  <c r="AF34" i="153"/>
  <c r="AG34" i="153"/>
  <c r="AH34" i="153"/>
  <c r="AF35" i="153"/>
  <c r="AG35" i="153"/>
  <c r="AH35" i="153"/>
  <c r="AF36" i="153"/>
  <c r="AG36" i="153"/>
  <c r="AH36" i="153"/>
  <c r="AF38" i="153"/>
  <c r="AG38" i="153"/>
  <c r="AH38" i="153"/>
  <c r="AF40" i="153"/>
  <c r="AG40" i="153"/>
  <c r="AH40" i="153"/>
  <c r="AF42" i="153"/>
  <c r="AG42" i="153"/>
  <c r="AH42" i="153"/>
  <c r="AF43" i="153"/>
  <c r="AG43" i="153"/>
  <c r="AH43" i="153"/>
  <c r="AF44" i="153"/>
  <c r="AG44" i="153"/>
  <c r="AH44" i="153"/>
  <c r="AF45" i="153"/>
  <c r="AG45" i="153"/>
  <c r="AH45" i="153"/>
  <c r="AF46" i="153"/>
  <c r="AG46" i="153"/>
  <c r="AH46" i="153"/>
  <c r="AF47" i="153"/>
  <c r="AG47" i="153"/>
  <c r="AH47" i="153"/>
  <c r="AF48" i="153"/>
  <c r="AG48" i="153"/>
  <c r="AH48" i="153"/>
  <c r="AF49" i="153"/>
  <c r="AG49" i="153"/>
  <c r="AH49" i="153"/>
  <c r="AF50" i="153"/>
  <c r="AG50" i="153"/>
  <c r="AH50" i="153"/>
  <c r="AF51" i="153"/>
  <c r="AG51" i="153"/>
  <c r="AH51" i="153"/>
  <c r="AF52" i="153"/>
  <c r="AG52" i="153"/>
  <c r="AH52" i="153"/>
  <c r="AF53" i="153"/>
  <c r="AG53" i="153"/>
  <c r="AH53" i="153"/>
  <c r="AF54" i="153"/>
  <c r="AG54" i="153"/>
  <c r="AH54" i="153"/>
  <c r="AF56" i="153"/>
  <c r="AG56" i="153"/>
  <c r="AH56" i="153"/>
  <c r="AF57" i="153"/>
  <c r="AG57" i="153"/>
  <c r="AH57" i="153"/>
  <c r="AF59" i="153"/>
  <c r="AG59" i="153"/>
  <c r="AH59" i="153"/>
  <c r="AF60" i="153"/>
  <c r="AG60" i="153"/>
  <c r="AH60" i="153"/>
  <c r="AF62" i="153"/>
  <c r="AG62" i="153"/>
  <c r="AH62" i="153"/>
  <c r="AF64" i="153"/>
  <c r="AG64" i="153"/>
  <c r="AH64" i="153"/>
  <c r="AF65" i="153"/>
  <c r="AG65" i="153"/>
  <c r="AH65" i="153"/>
  <c r="AF66" i="153"/>
  <c r="AG66" i="153"/>
  <c r="AH66" i="153"/>
  <c r="AF68" i="153"/>
  <c r="AG68" i="153"/>
  <c r="AH68" i="153"/>
  <c r="AF70" i="153"/>
  <c r="AG70" i="153"/>
  <c r="AH70" i="153"/>
  <c r="AF72" i="153"/>
  <c r="AG72" i="153"/>
  <c r="AH72" i="153"/>
  <c r="AF74" i="153"/>
  <c r="AG74" i="153"/>
  <c r="AH74" i="153"/>
  <c r="AF76" i="153"/>
  <c r="AG76" i="153"/>
  <c r="AH76" i="153"/>
  <c r="AF78" i="153"/>
  <c r="AG78" i="153"/>
  <c r="AH78" i="153"/>
  <c r="AF80" i="153"/>
  <c r="AG80" i="153"/>
  <c r="AH80" i="153"/>
  <c r="AF82" i="153"/>
  <c r="AG82" i="153"/>
  <c r="AH82" i="153"/>
  <c r="AF84" i="153"/>
  <c r="AG84" i="153"/>
  <c r="AH84" i="153"/>
  <c r="AF86" i="153"/>
  <c r="AG86" i="153"/>
  <c r="AH86" i="153"/>
  <c r="AF88" i="153"/>
  <c r="AG88" i="153"/>
  <c r="AH88" i="153"/>
  <c r="AF90" i="153"/>
  <c r="AG90" i="153"/>
  <c r="AH90" i="153"/>
  <c r="AF92" i="153"/>
  <c r="AG92" i="153"/>
  <c r="AH92" i="153"/>
  <c r="AF94" i="153"/>
  <c r="AG94" i="153"/>
  <c r="AH94" i="153"/>
  <c r="AF96" i="153"/>
  <c r="AG96" i="153"/>
  <c r="AH96" i="153"/>
  <c r="AF98" i="153"/>
  <c r="AG98" i="153"/>
  <c r="AH98" i="153"/>
  <c r="AF100" i="153"/>
  <c r="AG100" i="153"/>
  <c r="AH100" i="153"/>
  <c r="AF102" i="153"/>
  <c r="AG102" i="153"/>
  <c r="AH102" i="153"/>
  <c r="AF104" i="153"/>
  <c r="AG104" i="153"/>
  <c r="AH104" i="153"/>
  <c r="AF106" i="153"/>
  <c r="AG106" i="153"/>
  <c r="AH106" i="153"/>
  <c r="AF108" i="153"/>
  <c r="AG108" i="153"/>
  <c r="AH108" i="153"/>
  <c r="AF110" i="153"/>
  <c r="AG110" i="153"/>
  <c r="AH110" i="153"/>
  <c r="AH9" i="153"/>
  <c r="AG9" i="153"/>
  <c r="AF9" i="153"/>
  <c r="AG118" i="153"/>
  <c r="AH118" i="153"/>
  <c r="AG120" i="153"/>
  <c r="AH120" i="153"/>
  <c r="AG121" i="153"/>
  <c r="AH121" i="153"/>
  <c r="AG122" i="153"/>
  <c r="AH122" i="153"/>
  <c r="AG124" i="153"/>
  <c r="AH124" i="153"/>
  <c r="AG125" i="153"/>
  <c r="AH125" i="153"/>
  <c r="AG127" i="153"/>
  <c r="AH127" i="153"/>
  <c r="AG128" i="153"/>
  <c r="AH128" i="153"/>
  <c r="AG130" i="153"/>
  <c r="AH130" i="153"/>
  <c r="AG131" i="153"/>
  <c r="AH131" i="153"/>
  <c r="AG133" i="153"/>
  <c r="AH133" i="153"/>
  <c r="AG134" i="153"/>
  <c r="AH134" i="153"/>
  <c r="AG136" i="153"/>
  <c r="AH136" i="153"/>
  <c r="AG137" i="153"/>
  <c r="AH137" i="153"/>
  <c r="AG139" i="153"/>
  <c r="AH139" i="153"/>
  <c r="AG140" i="153"/>
  <c r="AH140" i="153"/>
  <c r="AG142" i="153"/>
  <c r="AH142" i="153"/>
  <c r="AG143" i="153"/>
  <c r="AH143" i="153"/>
  <c r="AG145" i="153"/>
  <c r="AH145" i="153"/>
  <c r="AG146" i="153"/>
  <c r="AH146" i="153"/>
  <c r="AG148" i="153"/>
  <c r="AH148" i="153"/>
  <c r="AG149" i="153"/>
  <c r="AH149" i="153"/>
  <c r="AG151" i="153"/>
  <c r="AH151" i="153"/>
  <c r="AG152" i="153"/>
  <c r="AH152" i="153"/>
  <c r="AG154" i="153"/>
  <c r="AH154" i="153"/>
  <c r="AG155" i="153"/>
  <c r="AH155" i="153"/>
  <c r="AG157" i="153"/>
  <c r="AH157" i="153"/>
  <c r="AG158" i="153"/>
  <c r="AH158" i="153"/>
  <c r="AG160" i="153"/>
  <c r="AH160" i="153"/>
  <c r="AG161" i="153"/>
  <c r="AH161" i="153"/>
  <c r="AF165" i="153"/>
  <c r="AH116" i="153"/>
  <c r="AG116" i="153"/>
  <c r="L238" i="153"/>
  <c r="M238" i="153"/>
  <c r="N238" i="153"/>
  <c r="O238" i="153"/>
  <c r="P238" i="153"/>
  <c r="R238" i="153"/>
  <c r="S238" i="153"/>
  <c r="T238" i="153"/>
  <c r="U238" i="153"/>
  <c r="L202" i="153"/>
  <c r="M202" i="153"/>
  <c r="N202" i="153"/>
  <c r="O202" i="153"/>
  <c r="P202" i="153"/>
  <c r="Q202" i="153"/>
  <c r="R202" i="153"/>
  <c r="S202" i="153"/>
  <c r="T202" i="153"/>
  <c r="U202" i="153"/>
  <c r="V202" i="153"/>
  <c r="K202" i="153"/>
  <c r="L163" i="153"/>
  <c r="M163" i="153"/>
  <c r="N163" i="153"/>
  <c r="O163" i="153"/>
  <c r="P163" i="153"/>
  <c r="Q163" i="153"/>
  <c r="R163" i="153"/>
  <c r="S163" i="153"/>
  <c r="T163" i="153"/>
  <c r="U163" i="153"/>
  <c r="V163" i="153"/>
  <c r="K163" i="153"/>
  <c r="L114" i="153"/>
  <c r="M114" i="153"/>
  <c r="N114" i="153"/>
  <c r="O114" i="153"/>
  <c r="P114" i="153"/>
  <c r="Q114" i="153"/>
  <c r="R114" i="153"/>
  <c r="S114" i="153"/>
  <c r="T114" i="153"/>
  <c r="U114" i="153"/>
  <c r="V114" i="153"/>
  <c r="K114" i="153"/>
  <c r="M7" i="153"/>
  <c r="N7" i="153"/>
  <c r="O7" i="153"/>
  <c r="P7" i="153"/>
  <c r="Q7" i="153"/>
  <c r="R7" i="153"/>
  <c r="S7" i="153"/>
  <c r="T7" i="153"/>
  <c r="U7" i="153"/>
  <c r="W11" i="153"/>
  <c r="W13" i="153"/>
  <c r="W15" i="153"/>
  <c r="W17" i="153"/>
  <c r="W19" i="153"/>
  <c r="W20" i="153"/>
  <c r="W21" i="153"/>
  <c r="W22" i="153"/>
  <c r="W23" i="153"/>
  <c r="W24" i="153"/>
  <c r="W25" i="153"/>
  <c r="W27" i="153"/>
  <c r="W28" i="153"/>
  <c r="W31" i="153"/>
  <c r="W32" i="153"/>
  <c r="W33" i="153"/>
  <c r="W34" i="153"/>
  <c r="W35" i="153"/>
  <c r="W36" i="153"/>
  <c r="W38" i="153"/>
  <c r="W40" i="153"/>
  <c r="W42" i="153"/>
  <c r="W43" i="153"/>
  <c r="W44" i="153"/>
  <c r="W45" i="153"/>
  <c r="W46" i="153"/>
  <c r="W47" i="153"/>
  <c r="W48" i="153"/>
  <c r="W49" i="153"/>
  <c r="W50" i="153"/>
  <c r="W51" i="153"/>
  <c r="W52" i="153"/>
  <c r="W53" i="153"/>
  <c r="W54" i="153"/>
  <c r="W56" i="153"/>
  <c r="W57" i="153"/>
  <c r="W59" i="153"/>
  <c r="W60" i="153"/>
  <c r="W62" i="153"/>
  <c r="W64" i="153"/>
  <c r="W65" i="153"/>
  <c r="W66" i="153"/>
  <c r="W68" i="153"/>
  <c r="W70" i="153"/>
  <c r="W72" i="153"/>
  <c r="W74" i="153"/>
  <c r="W76" i="153"/>
  <c r="W78" i="153"/>
  <c r="W80" i="153"/>
  <c r="W82" i="153"/>
  <c r="W84" i="153"/>
  <c r="W86" i="153"/>
  <c r="W88" i="153"/>
  <c r="W90" i="153"/>
  <c r="W92" i="153"/>
  <c r="W94" i="153"/>
  <c r="W96" i="153"/>
  <c r="W98" i="153"/>
  <c r="W100" i="153"/>
  <c r="W102" i="153"/>
  <c r="W104" i="153"/>
  <c r="W106" i="153"/>
  <c r="W108" i="153"/>
  <c r="W110" i="153"/>
  <c r="W9" i="153"/>
  <c r="W118" i="153"/>
  <c r="W120" i="153"/>
  <c r="W121" i="153"/>
  <c r="W122" i="153"/>
  <c r="W124" i="153"/>
  <c r="AD124" i="153" s="1"/>
  <c r="AE124" i="153" s="1"/>
  <c r="W125" i="153"/>
  <c r="W127" i="153"/>
  <c r="AD127" i="153" s="1"/>
  <c r="AE127" i="153" s="1"/>
  <c r="W128" i="153"/>
  <c r="W130" i="153"/>
  <c r="AD130" i="153" s="1"/>
  <c r="AE130" i="153" s="1"/>
  <c r="W131" i="153"/>
  <c r="W133" i="153"/>
  <c r="AD133" i="153" s="1"/>
  <c r="AE133" i="153" s="1"/>
  <c r="W134" i="153"/>
  <c r="W136" i="153"/>
  <c r="AD136" i="153" s="1"/>
  <c r="AE136" i="153" s="1"/>
  <c r="W137" i="153"/>
  <c r="W139" i="153"/>
  <c r="AD139" i="153" s="1"/>
  <c r="AE139" i="153" s="1"/>
  <c r="W140" i="153"/>
  <c r="W142" i="153"/>
  <c r="W143" i="153"/>
  <c r="W145" i="153"/>
  <c r="AD145" i="153" s="1"/>
  <c r="AE145" i="153" s="1"/>
  <c r="W146" i="153"/>
  <c r="W148" i="153"/>
  <c r="AD148" i="153" s="1"/>
  <c r="AE148" i="153" s="1"/>
  <c r="W149" i="153"/>
  <c r="W151" i="153"/>
  <c r="AD151" i="153" s="1"/>
  <c r="AE151" i="153" s="1"/>
  <c r="W152" i="153"/>
  <c r="W154" i="153"/>
  <c r="W155" i="153"/>
  <c r="W157" i="153"/>
  <c r="AD157" i="153" s="1"/>
  <c r="AE157" i="153" s="1"/>
  <c r="W158" i="153"/>
  <c r="W160" i="153"/>
  <c r="AD160" i="153" s="1"/>
  <c r="AE160" i="153" s="1"/>
  <c r="W161" i="153"/>
  <c r="W116" i="153"/>
  <c r="W167" i="153"/>
  <c r="W169" i="153"/>
  <c r="W170" i="153"/>
  <c r="W171" i="153"/>
  <c r="W173" i="153"/>
  <c r="AD173" i="153" s="1"/>
  <c r="AE173" i="153" s="1"/>
  <c r="W174" i="153"/>
  <c r="W176" i="153"/>
  <c r="W178" i="153"/>
  <c r="AD178" i="153" s="1"/>
  <c r="AE178" i="153" s="1"/>
  <c r="W179" i="153"/>
  <c r="W181" i="153"/>
  <c r="W183" i="153"/>
  <c r="W185" i="153"/>
  <c r="W187" i="153"/>
  <c r="W189" i="153"/>
  <c r="W191" i="153"/>
  <c r="W193" i="153"/>
  <c r="W195" i="153"/>
  <c r="W197" i="153"/>
  <c r="W199" i="153"/>
  <c r="AD199" i="153" s="1"/>
  <c r="AE199" i="153" s="1"/>
  <c r="W200" i="153"/>
  <c r="W165" i="153"/>
  <c r="W206" i="153"/>
  <c r="W208" i="153"/>
  <c r="W209" i="153"/>
  <c r="AD209" i="153" s="1"/>
  <c r="AE209" i="153" s="1"/>
  <c r="W210" i="153"/>
  <c r="W212" i="153"/>
  <c r="W214" i="153"/>
  <c r="W216" i="153"/>
  <c r="W218" i="153"/>
  <c r="W220" i="153"/>
  <c r="W222" i="153"/>
  <c r="W224" i="153"/>
  <c r="W226" i="153"/>
  <c r="W228" i="153"/>
  <c r="W230" i="153"/>
  <c r="W232" i="153"/>
  <c r="W234" i="153"/>
  <c r="W236" i="153"/>
  <c r="W204" i="153"/>
  <c r="W242" i="153"/>
  <c r="AD242" i="153" s="1"/>
  <c r="W243" i="153"/>
  <c r="W244" i="153"/>
  <c r="W246" i="153"/>
  <c r="AD246" i="153" s="1"/>
  <c r="W247" i="153"/>
  <c r="AD247" i="153" s="1"/>
  <c r="W248" i="153"/>
  <c r="AD248" i="153" s="1"/>
  <c r="W249" i="153"/>
  <c r="AD249" i="153" s="1"/>
  <c r="W251" i="153"/>
  <c r="AD251" i="153" s="1"/>
  <c r="W261" i="153"/>
  <c r="AD261" i="153" s="1"/>
  <c r="W262" i="153"/>
  <c r="AD262" i="153" s="1"/>
  <c r="W263" i="153"/>
  <c r="AD263" i="153" s="1"/>
  <c r="W264" i="153"/>
  <c r="AD264" i="153" s="1"/>
  <c r="W265" i="153"/>
  <c r="AD265" i="153" s="1"/>
  <c r="W266" i="153"/>
  <c r="AD266" i="153" s="1"/>
  <c r="W268" i="153"/>
  <c r="AD268" i="153" s="1"/>
  <c r="W269" i="153"/>
  <c r="AD269" i="153" s="1"/>
  <c r="W270" i="153"/>
  <c r="AD270" i="153" s="1"/>
  <c r="W271" i="153"/>
  <c r="AD271" i="153" s="1"/>
  <c r="W272" i="153"/>
  <c r="AD272" i="153" s="1"/>
  <c r="W274" i="153"/>
  <c r="AD274" i="153" s="1"/>
  <c r="W275" i="153"/>
  <c r="AD275" i="153" s="1"/>
  <c r="W276" i="153"/>
  <c r="AD276" i="153" s="1"/>
  <c r="AH206" i="153"/>
  <c r="AH208" i="153"/>
  <c r="AH209" i="153"/>
  <c r="AH210" i="153"/>
  <c r="AH212" i="153"/>
  <c r="AH214" i="153"/>
  <c r="AH216" i="153"/>
  <c r="AH218" i="153"/>
  <c r="AH220" i="153"/>
  <c r="AH222" i="153"/>
  <c r="AH224" i="153"/>
  <c r="AH226" i="153"/>
  <c r="AH228" i="153"/>
  <c r="AH230" i="153"/>
  <c r="AH232" i="153"/>
  <c r="AH234" i="153"/>
  <c r="AH236" i="153"/>
  <c r="AG206" i="153"/>
  <c r="AG208" i="153"/>
  <c r="AG209" i="153"/>
  <c r="AG210" i="153"/>
  <c r="AG212" i="153"/>
  <c r="AG214" i="153"/>
  <c r="AG216" i="153"/>
  <c r="AG218" i="153"/>
  <c r="AG220" i="153"/>
  <c r="AG222" i="153"/>
  <c r="AG224" i="153"/>
  <c r="AG226" i="153"/>
  <c r="AG228" i="153"/>
  <c r="AG230" i="153"/>
  <c r="AG232" i="153"/>
  <c r="AG234" i="153"/>
  <c r="AG236" i="153"/>
  <c r="AF206" i="153"/>
  <c r="AF208" i="153"/>
  <c r="AF209" i="153"/>
  <c r="AF210" i="153"/>
  <c r="AF212" i="153"/>
  <c r="AF214" i="153"/>
  <c r="AF216" i="153"/>
  <c r="AF218" i="153"/>
  <c r="AF220" i="153"/>
  <c r="AF222" i="153"/>
  <c r="AF224" i="153"/>
  <c r="AF226" i="153"/>
  <c r="AF228" i="153"/>
  <c r="AF230" i="153"/>
  <c r="AF232" i="153"/>
  <c r="AF234" i="153"/>
  <c r="AF236" i="153"/>
  <c r="AH204" i="153"/>
  <c r="AG204" i="153"/>
  <c r="AF204" i="153"/>
  <c r="AD243" i="153"/>
  <c r="AD244" i="153"/>
  <c r="AD154" i="153"/>
  <c r="AE154" i="153" s="1"/>
  <c r="W7" i="153" l="1"/>
  <c r="AD142" i="153"/>
  <c r="AE142" i="153" s="1"/>
  <c r="AE242" i="153" l="1"/>
  <c r="AE243" i="153"/>
  <c r="AE244" i="153"/>
  <c r="AD70" i="153"/>
  <c r="AE70" i="153" s="1"/>
  <c r="AD170" i="153"/>
  <c r="AE170" i="153" s="1"/>
  <c r="AD169" i="153"/>
  <c r="AE169" i="153" s="1"/>
  <c r="Q8" i="150" l="1"/>
  <c r="S8" i="150" s="1"/>
  <c r="U8" i="150" s="1"/>
  <c r="O7" i="150"/>
  <c r="L6" i="153" l="1"/>
  <c r="M6" i="153"/>
  <c r="N6" i="153"/>
  <c r="O6" i="153"/>
  <c r="P6" i="153"/>
  <c r="Q6" i="153"/>
  <c r="R6" i="153"/>
  <c r="S6" i="153"/>
  <c r="T6" i="153"/>
  <c r="U6" i="153"/>
  <c r="V6" i="153"/>
  <c r="AD110" i="153" l="1"/>
  <c r="AE110" i="153" s="1"/>
  <c r="AD108" i="153" l="1"/>
  <c r="AE108" i="153" s="1"/>
  <c r="AD106" i="153"/>
  <c r="AE106" i="153" l="1"/>
  <c r="M5" i="153"/>
  <c r="N5" i="153"/>
  <c r="O5" i="153"/>
  <c r="P5" i="153"/>
  <c r="R5" i="153"/>
  <c r="S5" i="153"/>
  <c r="T5" i="153"/>
  <c r="U5" i="153"/>
  <c r="AH167" i="153"/>
  <c r="AH165" i="153"/>
  <c r="AG165" i="153"/>
  <c r="AD121" i="153"/>
  <c r="AE121" i="153" s="1"/>
  <c r="AD212" i="153"/>
  <c r="AE212" i="153" s="1"/>
  <c r="AD197" i="153"/>
  <c r="AE197" i="153" s="1"/>
  <c r="AD128" i="153"/>
  <c r="AE128" i="153" s="1"/>
  <c r="R112" i="153" l="1"/>
  <c r="O112" i="153"/>
  <c r="S112" i="153"/>
  <c r="P112" i="153"/>
  <c r="L112" i="153"/>
  <c r="U112" i="153"/>
  <c r="N112" i="153"/>
  <c r="T112" i="153"/>
  <c r="M112" i="153"/>
  <c r="AD232" i="153" l="1"/>
  <c r="AE232" i="153" s="1"/>
  <c r="AD230" i="153"/>
  <c r="AE230" i="153" s="1"/>
  <c r="AD228" i="153"/>
  <c r="AE228" i="153" s="1"/>
  <c r="AD226" i="153"/>
  <c r="AE226" i="153" s="1"/>
  <c r="AD222" i="153"/>
  <c r="AE222" i="153" s="1"/>
  <c r="AD220" i="153"/>
  <c r="AE220" i="153" s="1"/>
  <c r="AD218" i="153"/>
  <c r="AE218" i="153" s="1"/>
  <c r="AD216" i="153"/>
  <c r="AE216" i="153" s="1"/>
  <c r="AD214" i="153"/>
  <c r="AE214" i="153" s="1"/>
  <c r="AD193" i="153"/>
  <c r="AE193" i="153" s="1"/>
  <c r="AD191" i="153"/>
  <c r="AE191" i="153" s="1"/>
  <c r="AD187" i="153"/>
  <c r="AE187" i="153" s="1"/>
  <c r="AD185" i="153"/>
  <c r="AE185" i="153" s="1"/>
  <c r="AD181" i="153"/>
  <c r="AE181" i="153" s="1"/>
  <c r="AD179" i="153"/>
  <c r="AE179" i="153" s="1"/>
  <c r="AD176" i="153"/>
  <c r="AE176" i="153" s="1"/>
  <c r="AD174" i="153"/>
  <c r="AE174" i="153" s="1"/>
  <c r="AD158" i="153"/>
  <c r="AE158" i="153" s="1"/>
  <c r="AD155" i="153"/>
  <c r="AE155" i="153" s="1"/>
  <c r="AD152" i="153"/>
  <c r="AE152" i="153" s="1"/>
  <c r="AD149" i="153"/>
  <c r="AE149" i="153" s="1"/>
  <c r="AD146" i="153"/>
  <c r="AE146" i="153" s="1"/>
  <c r="AD143" i="153"/>
  <c r="AE143" i="153" s="1"/>
  <c r="AD140" i="153"/>
  <c r="AE140" i="153" s="1"/>
  <c r="AD137" i="153"/>
  <c r="AE137" i="153" s="1"/>
  <c r="AD125" i="153"/>
  <c r="AE125" i="153" s="1"/>
  <c r="R24" i="154" l="1"/>
  <c r="R20" i="154"/>
  <c r="R21" i="154"/>
  <c r="R22" i="154"/>
  <c r="R23" i="154"/>
  <c r="R10" i="154"/>
  <c r="R9" i="154"/>
  <c r="P16" i="152" l="1"/>
  <c r="R16" i="152"/>
  <c r="T16" i="152"/>
  <c r="V17" i="152"/>
  <c r="V18" i="152"/>
  <c r="V19" i="152"/>
  <c r="P20" i="152"/>
  <c r="R20" i="152"/>
  <c r="T20" i="152"/>
  <c r="V21" i="152"/>
  <c r="V20" i="152" s="1"/>
  <c r="V22" i="152"/>
  <c r="V23" i="152"/>
  <c r="P24" i="152"/>
  <c r="R24" i="152"/>
  <c r="T24" i="152"/>
  <c r="V25" i="152"/>
  <c r="V26" i="152"/>
  <c r="V27" i="152"/>
  <c r="P28" i="152"/>
  <c r="R28" i="152"/>
  <c r="T28" i="152"/>
  <c r="V29" i="152"/>
  <c r="V30" i="152"/>
  <c r="V31" i="152"/>
  <c r="P32" i="152"/>
  <c r="R32" i="152"/>
  <c r="T32" i="152"/>
  <c r="V33" i="152"/>
  <c r="V32" i="152" s="1"/>
  <c r="V34" i="152"/>
  <c r="V35" i="152"/>
  <c r="P36" i="152"/>
  <c r="R36" i="152"/>
  <c r="T36" i="152"/>
  <c r="V37" i="152"/>
  <c r="V38" i="152"/>
  <c r="V39" i="152"/>
  <c r="G18" i="151"/>
  <c r="A19" i="151"/>
  <c r="A18" i="151"/>
  <c r="V24" i="152" l="1"/>
  <c r="V28" i="152"/>
  <c r="V16" i="152"/>
  <c r="V36" i="152"/>
  <c r="F9" i="151"/>
  <c r="N16" i="150"/>
  <c r="P16" i="150"/>
  <c r="R16" i="150"/>
  <c r="T16" i="150"/>
  <c r="V16" i="150"/>
  <c r="X16" i="150"/>
  <c r="P20" i="150"/>
  <c r="R20" i="150"/>
  <c r="T20" i="150"/>
  <c r="V20" i="150"/>
  <c r="X20" i="150"/>
  <c r="P24" i="150"/>
  <c r="R24" i="150"/>
  <c r="T24" i="150"/>
  <c r="V24" i="150"/>
  <c r="X24" i="150"/>
  <c r="P28" i="150"/>
  <c r="R28" i="150"/>
  <c r="T28" i="150"/>
  <c r="V28" i="150"/>
  <c r="X28" i="150"/>
  <c r="P32" i="150"/>
  <c r="R32" i="150"/>
  <c r="T32" i="150"/>
  <c r="V32" i="150"/>
  <c r="X32" i="150"/>
  <c r="P36" i="150"/>
  <c r="R36" i="150"/>
  <c r="T36" i="150"/>
  <c r="V36" i="150"/>
  <c r="X36" i="150"/>
  <c r="Q7" i="150" l="1"/>
  <c r="J18" i="151" s="1"/>
  <c r="M15" i="150"/>
  <c r="N14" i="150"/>
  <c r="M14" i="150"/>
  <c r="N15" i="150"/>
  <c r="N13" i="150"/>
  <c r="M13" i="150"/>
  <c r="N12" i="150"/>
  <c r="M12" i="150"/>
  <c r="N11" i="150"/>
  <c r="M11" i="150"/>
  <c r="L11" i="150"/>
  <c r="S7" i="75"/>
  <c r="Q7" i="75"/>
  <c r="S7" i="150" l="1"/>
  <c r="M18" i="151" s="1"/>
  <c r="G42" i="60"/>
  <c r="G43" i="60"/>
  <c r="G44" i="60"/>
  <c r="G45" i="60"/>
  <c r="G46" i="60"/>
  <c r="G47" i="60"/>
  <c r="E40" i="60"/>
  <c r="D40" i="60"/>
  <c r="D32" i="60"/>
  <c r="C40" i="60"/>
  <c r="G41" i="60"/>
  <c r="G40" i="60"/>
  <c r="G38" i="60" s="1"/>
  <c r="G36" i="60"/>
  <c r="I39" i="60"/>
  <c r="H39" i="60"/>
  <c r="G39" i="60"/>
  <c r="I38" i="60"/>
  <c r="H38" i="60"/>
  <c r="I37" i="60"/>
  <c r="H37" i="60"/>
  <c r="G37" i="60"/>
  <c r="I36" i="60"/>
  <c r="H36" i="60"/>
  <c r="I35" i="60"/>
  <c r="H35" i="60"/>
  <c r="G35" i="60"/>
  <c r="I34" i="60"/>
  <c r="H34" i="60"/>
  <c r="G34" i="60"/>
  <c r="I33" i="60"/>
  <c r="H33" i="60"/>
  <c r="G33" i="60"/>
  <c r="I32" i="60"/>
  <c r="H32" i="60"/>
  <c r="G32" i="60"/>
  <c r="E32" i="60"/>
  <c r="C32" i="60"/>
  <c r="I47" i="60"/>
  <c r="H47" i="60"/>
  <c r="I46" i="60"/>
  <c r="H46" i="60"/>
  <c r="I45" i="60"/>
  <c r="H45" i="60"/>
  <c r="I44" i="60"/>
  <c r="H44" i="60"/>
  <c r="I43" i="60"/>
  <c r="H43" i="60"/>
  <c r="I42" i="60"/>
  <c r="H42" i="60"/>
  <c r="I41" i="60"/>
  <c r="H41" i="60"/>
  <c r="I40" i="60"/>
  <c r="H40" i="60"/>
  <c r="D8" i="60"/>
  <c r="AD35" i="153"/>
  <c r="AE35" i="153" s="1"/>
  <c r="W8" i="150" l="1"/>
  <c r="W7" i="150" s="1"/>
  <c r="S18" i="151" s="1"/>
  <c r="U7" i="150"/>
  <c r="P18" i="151" s="1"/>
  <c r="C24" i="60"/>
  <c r="J36" i="60" l="1"/>
  <c r="J37" i="60"/>
  <c r="J38" i="60"/>
  <c r="J39" i="60"/>
  <c r="J32" i="60"/>
  <c r="J33" i="60"/>
  <c r="J34" i="60"/>
  <c r="J35" i="60"/>
  <c r="J44" i="60"/>
  <c r="J42" i="60"/>
  <c r="J45" i="60"/>
  <c r="J46" i="60"/>
  <c r="J47" i="60"/>
  <c r="J43" i="60"/>
  <c r="J40" i="60"/>
  <c r="J41" i="60"/>
  <c r="P14" i="152" l="1"/>
  <c r="P12" i="152"/>
  <c r="R14" i="152"/>
  <c r="T13" i="152"/>
  <c r="T14" i="152"/>
  <c r="P13" i="152"/>
  <c r="R13" i="152"/>
  <c r="R12" i="152"/>
  <c r="T12" i="152"/>
  <c r="AD17" i="153"/>
  <c r="AE17" i="153" s="1"/>
  <c r="AD36" i="153"/>
  <c r="AE36" i="153" s="1"/>
  <c r="AD34" i="153"/>
  <c r="AE34" i="153" s="1"/>
  <c r="AD33" i="153"/>
  <c r="AE33" i="153" s="1"/>
  <c r="AD32" i="153"/>
  <c r="AE32" i="153" s="1"/>
  <c r="AD31" i="153"/>
  <c r="AE31" i="153" s="1"/>
  <c r="V14" i="152" l="1"/>
  <c r="D8" i="83" s="1"/>
  <c r="AD28" i="153" l="1"/>
  <c r="AE28" i="153" s="1"/>
  <c r="AD27" i="153"/>
  <c r="AE27" i="153" s="1"/>
  <c r="AD171" i="153"/>
  <c r="AE171" i="153" s="1"/>
  <c r="AD236" i="153"/>
  <c r="AE236" i="153" s="1"/>
  <c r="AD234" i="153"/>
  <c r="AE234" i="153" s="1"/>
  <c r="AD195" i="153"/>
  <c r="AE195" i="153" s="1"/>
  <c r="AD200" i="153"/>
  <c r="AE200" i="153" s="1"/>
  <c r="AD161" i="153"/>
  <c r="AE161" i="153" s="1"/>
  <c r="AD224" i="153"/>
  <c r="AE224" i="153" s="1"/>
  <c r="AD183" i="153"/>
  <c r="AE183" i="153" s="1"/>
  <c r="AD134" i="153"/>
  <c r="AE134" i="153" s="1"/>
  <c r="AD131" i="153"/>
  <c r="AE131" i="153" s="1"/>
  <c r="AE272" i="153" l="1"/>
  <c r="AE271" i="153"/>
  <c r="AE270" i="153"/>
  <c r="AE269" i="153"/>
  <c r="AE268" i="153"/>
  <c r="AE266" i="153"/>
  <c r="AE265" i="153"/>
  <c r="AE264" i="153"/>
  <c r="AE263" i="153"/>
  <c r="AE262" i="153"/>
  <c r="AE261" i="153"/>
  <c r="AE251" i="153"/>
  <c r="AE249" i="153"/>
  <c r="AE248" i="153"/>
  <c r="AE247" i="153"/>
  <c r="AE246" i="153"/>
  <c r="AD23" i="153" l="1"/>
  <c r="AE23" i="153" s="1"/>
  <c r="AD22" i="153"/>
  <c r="AE22" i="153" s="1"/>
  <c r="AD24" i="153"/>
  <c r="AE24" i="153" s="1"/>
  <c r="AD20" i="153"/>
  <c r="AE20" i="153" s="1"/>
  <c r="AD21" i="153"/>
  <c r="AE21" i="153" s="1"/>
  <c r="AD19" i="153"/>
  <c r="AE19" i="153" s="1"/>
  <c r="AD25" i="153"/>
  <c r="AE25" i="153" s="1"/>
  <c r="AE274" i="153" l="1"/>
  <c r="AE276" i="153"/>
  <c r="AE275" i="153"/>
  <c r="AD52" i="153"/>
  <c r="AE52" i="153" s="1"/>
  <c r="AD51" i="153"/>
  <c r="AE51" i="153" s="1"/>
  <c r="AD50" i="153"/>
  <c r="AE50" i="153" s="1"/>
  <c r="AD54" i="153"/>
  <c r="AE54" i="153" s="1"/>
  <c r="AD53" i="153"/>
  <c r="AE53" i="153" s="1"/>
  <c r="AD49" i="153"/>
  <c r="AE49" i="153" s="1"/>
  <c r="AD48" i="153"/>
  <c r="AE48" i="153" s="1"/>
  <c r="AD42" i="153"/>
  <c r="AE42" i="153" s="1"/>
  <c r="AD40" i="153"/>
  <c r="AE40" i="153" s="1"/>
  <c r="AD206" i="153" l="1"/>
  <c r="AE206" i="153" s="1"/>
  <c r="AD167" i="153"/>
  <c r="AE167" i="153" s="1"/>
  <c r="AD118" i="153"/>
  <c r="AE118" i="153" s="1"/>
  <c r="AD96" i="153" l="1"/>
  <c r="AE96" i="153" s="1"/>
  <c r="AD94" i="153"/>
  <c r="AE94" i="153" s="1"/>
  <c r="AD92" i="153"/>
  <c r="AE92" i="153" s="1"/>
  <c r="AD90" i="153"/>
  <c r="AE90" i="153" s="1"/>
  <c r="AD189" i="153"/>
  <c r="AE189" i="153" s="1"/>
  <c r="AD88" i="153"/>
  <c r="AE88" i="153" s="1"/>
  <c r="AD86" i="153"/>
  <c r="AE86" i="153" s="1"/>
  <c r="AD84" i="153"/>
  <c r="AE84" i="153" s="1"/>
  <c r="AD82" i="153"/>
  <c r="AE82" i="153" s="1"/>
  <c r="AD80" i="153"/>
  <c r="AE80" i="153" s="1"/>
  <c r="AD78" i="153"/>
  <c r="AE78" i="153" s="1"/>
  <c r="AD76" i="153" l="1"/>
  <c r="AE76" i="153" s="1"/>
  <c r="AD74" i="153" l="1"/>
  <c r="AE74" i="153" s="1"/>
  <c r="AD72" i="153" l="1"/>
  <c r="AE72" i="153" s="1"/>
  <c r="AD68" i="153"/>
  <c r="AE68" i="153" s="1"/>
  <c r="AD64" i="153"/>
  <c r="AE64" i="153" s="1"/>
  <c r="AD65" i="153"/>
  <c r="AE65" i="153" s="1"/>
  <c r="AD66" i="153"/>
  <c r="AE66" i="153" s="1"/>
  <c r="AD44" i="153"/>
  <c r="AE44" i="153" s="1"/>
  <c r="AD43" i="153"/>
  <c r="AE43" i="153" s="1"/>
  <c r="AD46" i="153"/>
  <c r="AE46" i="153" s="1"/>
  <c r="AD45" i="153"/>
  <c r="AE45" i="153" s="1"/>
  <c r="AD47" i="153"/>
  <c r="AE47" i="153" s="1"/>
  <c r="AD57" i="153" l="1"/>
  <c r="AE57" i="153" s="1"/>
  <c r="AD56" i="153"/>
  <c r="AE56" i="153" s="1"/>
  <c r="AD62" i="153" l="1"/>
  <c r="AE62" i="153" s="1"/>
  <c r="AD60" i="153" l="1"/>
  <c r="AE60" i="153" s="1"/>
  <c r="AD38" i="153" l="1"/>
  <c r="AE38" i="153" s="1"/>
  <c r="AD59" i="153"/>
  <c r="AE59" i="153" s="1"/>
  <c r="AD98" i="153"/>
  <c r="AE98" i="153" s="1"/>
  <c r="AD100" i="153"/>
  <c r="AE100" i="153" s="1"/>
  <c r="AD210" i="153"/>
  <c r="AE210" i="153" s="1"/>
  <c r="Q240" i="153" l="1"/>
  <c r="V240" i="153"/>
  <c r="K240" i="153"/>
  <c r="K238" i="153" l="1"/>
  <c r="K112" i="153" s="1"/>
  <c r="AF240" i="153"/>
  <c r="V238" i="153"/>
  <c r="V112" i="153" s="1"/>
  <c r="AH240" i="153"/>
  <c r="Q238" i="153"/>
  <c r="Q112" i="153" s="1"/>
  <c r="AG240" i="153"/>
  <c r="L237" i="153"/>
  <c r="M237" i="153"/>
  <c r="N237" i="153"/>
  <c r="O237" i="153"/>
  <c r="P237" i="153"/>
  <c r="Q237" i="153"/>
  <c r="R237" i="153"/>
  <c r="S237" i="153"/>
  <c r="T237" i="153"/>
  <c r="U237" i="153"/>
  <c r="V237" i="153"/>
  <c r="K237" i="153"/>
  <c r="L201" i="153"/>
  <c r="M201" i="153"/>
  <c r="N201" i="153"/>
  <c r="O201" i="153"/>
  <c r="P201" i="153"/>
  <c r="Q201" i="153"/>
  <c r="R201" i="153"/>
  <c r="S201" i="153"/>
  <c r="T201" i="153"/>
  <c r="U201" i="153"/>
  <c r="V201" i="153"/>
  <c r="K201" i="153"/>
  <c r="W240" i="153"/>
  <c r="W239" i="153"/>
  <c r="L113" i="153"/>
  <c r="M113" i="153"/>
  <c r="N113" i="153"/>
  <c r="O113" i="153"/>
  <c r="P113" i="153"/>
  <c r="Q113" i="153"/>
  <c r="R113" i="153"/>
  <c r="S113" i="153"/>
  <c r="T113" i="153"/>
  <c r="U113" i="153"/>
  <c r="V113" i="153"/>
  <c r="K113" i="153"/>
  <c r="AD102" i="153"/>
  <c r="AE102" i="153" s="1"/>
  <c r="AD104" i="153"/>
  <c r="AE104" i="153" s="1"/>
  <c r="K6" i="153"/>
  <c r="L4" i="153"/>
  <c r="M4" i="153"/>
  <c r="N4" i="153"/>
  <c r="P4" i="153"/>
  <c r="Q4" i="153"/>
  <c r="R4" i="153"/>
  <c r="T4" i="153"/>
  <c r="V4" i="153"/>
  <c r="Q15" i="152" l="1"/>
  <c r="J24" i="154" s="1"/>
  <c r="W112" i="153"/>
  <c r="Q5" i="153"/>
  <c r="T15" i="152"/>
  <c r="V5" i="153"/>
  <c r="R15" i="152"/>
  <c r="P8" i="152"/>
  <c r="P7" i="152" s="1"/>
  <c r="AD240" i="153"/>
  <c r="P15" i="152"/>
  <c r="P11" i="152" s="1"/>
  <c r="O14" i="152"/>
  <c r="G23" i="154" s="1"/>
  <c r="O12" i="152"/>
  <c r="G21" i="154" s="1"/>
  <c r="S4" i="153"/>
  <c r="S7" i="152"/>
  <c r="K4" i="153"/>
  <c r="O8" i="152"/>
  <c r="S15" i="152"/>
  <c r="M24" i="154" s="1"/>
  <c r="Q12" i="152"/>
  <c r="Q14" i="152"/>
  <c r="J23" i="154" s="1"/>
  <c r="O4" i="153"/>
  <c r="Q8" i="152"/>
  <c r="S14" i="152"/>
  <c r="M23" i="154" s="1"/>
  <c r="O15" i="152"/>
  <c r="S12" i="152"/>
  <c r="W238" i="153"/>
  <c r="P15" i="150" s="1"/>
  <c r="R15" i="150" s="1"/>
  <c r="T15" i="150" s="1"/>
  <c r="V15" i="150" s="1"/>
  <c r="X15" i="150" s="1"/>
  <c r="W237" i="153"/>
  <c r="O15" i="150" s="1"/>
  <c r="Q15" i="150" s="1"/>
  <c r="S15" i="150" s="1"/>
  <c r="U15" i="150" s="1"/>
  <c r="W15" i="150" s="1"/>
  <c r="AE240" i="153" l="1"/>
  <c r="R8" i="152"/>
  <c r="R7" i="152" s="1"/>
  <c r="T8" i="152"/>
  <c r="T7" i="152" s="1"/>
  <c r="U12" i="152"/>
  <c r="C6" i="83" s="1"/>
  <c r="P22" i="154"/>
  <c r="H24" i="154" s="1"/>
  <c r="M21" i="154"/>
  <c r="J20" i="154"/>
  <c r="Q7" i="152"/>
  <c r="J9" i="154" s="1"/>
  <c r="J21" i="154"/>
  <c r="O7" i="152"/>
  <c r="G20" i="154"/>
  <c r="G9" i="154"/>
  <c r="U14" i="152"/>
  <c r="C8" i="83" s="1"/>
  <c r="G24" i="154"/>
  <c r="P24" i="154" s="1"/>
  <c r="U15" i="152"/>
  <c r="C9" i="83" s="1"/>
  <c r="S8" i="152"/>
  <c r="M20" i="154" s="1"/>
  <c r="M9" i="154"/>
  <c r="AD208" i="153"/>
  <c r="AE208" i="153" s="1"/>
  <c r="AD204" i="153"/>
  <c r="W203" i="153"/>
  <c r="W202" i="153"/>
  <c r="P14" i="150" s="1"/>
  <c r="R14" i="150" s="1"/>
  <c r="T14" i="150" s="1"/>
  <c r="V14" i="150" s="1"/>
  <c r="X14" i="150" s="1"/>
  <c r="W201" i="153"/>
  <c r="O14" i="150" s="1"/>
  <c r="Q14" i="150" s="1"/>
  <c r="S14" i="150" s="1"/>
  <c r="U14" i="150" s="1"/>
  <c r="W14" i="150" s="1"/>
  <c r="AD165" i="153"/>
  <c r="W163" i="153"/>
  <c r="AD122" i="153"/>
  <c r="AE122" i="153" s="1"/>
  <c r="AD120" i="153"/>
  <c r="AE120" i="153" s="1"/>
  <c r="AD116" i="153"/>
  <c r="W115" i="153"/>
  <c r="W114" i="153"/>
  <c r="P12" i="150" s="1"/>
  <c r="R12" i="150" s="1"/>
  <c r="T12" i="150" s="1"/>
  <c r="V12" i="150" s="1"/>
  <c r="X12" i="150" s="1"/>
  <c r="W113" i="153"/>
  <c r="O12" i="150" s="1"/>
  <c r="AD15" i="153"/>
  <c r="AE15" i="153" s="1"/>
  <c r="AD13" i="153"/>
  <c r="AE13" i="153" s="1"/>
  <c r="AD9" i="153"/>
  <c r="W8" i="153"/>
  <c r="P8" i="150"/>
  <c r="W6" i="153"/>
  <c r="W4" i="153"/>
  <c r="V15" i="152"/>
  <c r="D9" i="83" s="1"/>
  <c r="V13" i="152"/>
  <c r="D7" i="83" s="1"/>
  <c r="V12" i="152"/>
  <c r="D6" i="83" s="1"/>
  <c r="T11" i="152"/>
  <c r="R11" i="152"/>
  <c r="V10" i="152"/>
  <c r="V9" i="152"/>
  <c r="T18" i="151"/>
  <c r="Q18" i="151"/>
  <c r="N18" i="151"/>
  <c r="K18" i="151"/>
  <c r="H18" i="151"/>
  <c r="R8" i="150" l="1"/>
  <c r="T8" i="150" s="1"/>
  <c r="V8" i="152"/>
  <c r="V7" i="152" s="1"/>
  <c r="AE116" i="153"/>
  <c r="AE9" i="153"/>
  <c r="AE165" i="153"/>
  <c r="AE204" i="153"/>
  <c r="AD11" i="153"/>
  <c r="AE11" i="153" s="1"/>
  <c r="U8" i="152"/>
  <c r="W5" i="153"/>
  <c r="W277" i="153" s="1"/>
  <c r="P9" i="154"/>
  <c r="K9" i="154" s="1"/>
  <c r="U7" i="152"/>
  <c r="P23" i="154"/>
  <c r="N24" i="154" s="1"/>
  <c r="K23" i="154"/>
  <c r="N23" i="154"/>
  <c r="H22" i="154"/>
  <c r="P20" i="154"/>
  <c r="P7" i="150"/>
  <c r="Q12" i="150"/>
  <c r="P13" i="150"/>
  <c r="R13" i="150" s="1"/>
  <c r="T13" i="150" s="1"/>
  <c r="V11" i="152"/>
  <c r="P40" i="152"/>
  <c r="R40" i="152"/>
  <c r="T40" i="152"/>
  <c r="V8" i="150" l="1"/>
  <c r="T7" i="150"/>
  <c r="R7" i="150"/>
  <c r="N9" i="154"/>
  <c r="H9" i="154"/>
  <c r="V40" i="152"/>
  <c r="K24" i="154"/>
  <c r="H23" i="154"/>
  <c r="Q22" i="154"/>
  <c r="H20" i="154"/>
  <c r="K20" i="154"/>
  <c r="N20" i="154"/>
  <c r="K21" i="154"/>
  <c r="N21" i="154"/>
  <c r="V13" i="150"/>
  <c r="T11" i="150"/>
  <c r="S12" i="150"/>
  <c r="P11" i="150"/>
  <c r="P40" i="150" s="1"/>
  <c r="H12" i="60"/>
  <c r="I31" i="60"/>
  <c r="H31" i="60"/>
  <c r="G31" i="60"/>
  <c r="I30" i="60"/>
  <c r="H30" i="60"/>
  <c r="G30" i="60"/>
  <c r="I29" i="60"/>
  <c r="H29" i="60"/>
  <c r="G29" i="60"/>
  <c r="I28" i="60"/>
  <c r="H28" i="60"/>
  <c r="G28" i="60"/>
  <c r="I27" i="60"/>
  <c r="H27" i="60"/>
  <c r="G27" i="60"/>
  <c r="I26" i="60"/>
  <c r="H26" i="60"/>
  <c r="G26" i="60"/>
  <c r="I25" i="60"/>
  <c r="H25" i="60"/>
  <c r="G25" i="60"/>
  <c r="I24" i="60"/>
  <c r="H24" i="60"/>
  <c r="G24" i="60"/>
  <c r="E24" i="60"/>
  <c r="D24" i="60"/>
  <c r="I23" i="60"/>
  <c r="H23" i="60"/>
  <c r="G23" i="60"/>
  <c r="I22" i="60"/>
  <c r="H22" i="60"/>
  <c r="G22" i="60"/>
  <c r="I21" i="60"/>
  <c r="H21" i="60"/>
  <c r="G21" i="60"/>
  <c r="I20" i="60"/>
  <c r="H20" i="60"/>
  <c r="G20" i="60"/>
  <c r="I19" i="60"/>
  <c r="H19" i="60"/>
  <c r="G19" i="60"/>
  <c r="I18" i="60"/>
  <c r="H18" i="60"/>
  <c r="G18" i="60"/>
  <c r="I17" i="60"/>
  <c r="H17" i="60"/>
  <c r="G17" i="60"/>
  <c r="I16" i="60"/>
  <c r="H16" i="60"/>
  <c r="G16" i="60"/>
  <c r="E16" i="60"/>
  <c r="D16" i="60"/>
  <c r="C16" i="60"/>
  <c r="I15" i="60"/>
  <c r="H15" i="60"/>
  <c r="G15" i="60"/>
  <c r="I14" i="60"/>
  <c r="H14" i="60"/>
  <c r="G14" i="60"/>
  <c r="I13" i="60"/>
  <c r="H13" i="60"/>
  <c r="G13" i="60"/>
  <c r="I12" i="60"/>
  <c r="G12" i="60"/>
  <c r="I11" i="60"/>
  <c r="H11" i="60"/>
  <c r="G11" i="60"/>
  <c r="I10" i="60"/>
  <c r="H10" i="60"/>
  <c r="G10" i="60"/>
  <c r="I9" i="60"/>
  <c r="H9" i="60"/>
  <c r="G9" i="60"/>
  <c r="I8" i="60"/>
  <c r="H8" i="60"/>
  <c r="G8" i="60"/>
  <c r="E8" i="60"/>
  <c r="C8" i="60"/>
  <c r="T40" i="150" l="1"/>
  <c r="X8" i="150"/>
  <c r="X7" i="150" s="1"/>
  <c r="V7" i="150"/>
  <c r="Q9" i="154"/>
  <c r="Q23" i="154"/>
  <c r="Q24" i="154"/>
  <c r="X13" i="150"/>
  <c r="X11" i="150" s="1"/>
  <c r="V11" i="150"/>
  <c r="U12" i="150"/>
  <c r="K37" i="60"/>
  <c r="K39" i="60"/>
  <c r="K33" i="60"/>
  <c r="K34" i="60"/>
  <c r="K36" i="60"/>
  <c r="K32" i="60"/>
  <c r="K35" i="60"/>
  <c r="K38" i="60"/>
  <c r="L38" i="60"/>
  <c r="L32" i="60"/>
  <c r="L33" i="60"/>
  <c r="L34" i="60"/>
  <c r="L39" i="60"/>
  <c r="L35" i="60"/>
  <c r="L36" i="60"/>
  <c r="L37" i="60"/>
  <c r="L46" i="60"/>
  <c r="L47" i="60"/>
  <c r="L43" i="60"/>
  <c r="L40" i="60"/>
  <c r="L41" i="60"/>
  <c r="L42" i="60"/>
  <c r="L44" i="60"/>
  <c r="L45" i="60"/>
  <c r="K45" i="60"/>
  <c r="K40" i="60"/>
  <c r="K42" i="60"/>
  <c r="K46" i="60"/>
  <c r="K41" i="60"/>
  <c r="M41" i="60" s="1"/>
  <c r="K43" i="60"/>
  <c r="K47" i="60"/>
  <c r="K44" i="60"/>
  <c r="K19" i="60"/>
  <c r="L8" i="60"/>
  <c r="L9" i="60"/>
  <c r="J25" i="60"/>
  <c r="J27" i="60"/>
  <c r="J29" i="60"/>
  <c r="L14" i="60"/>
  <c r="J18" i="60"/>
  <c r="J17" i="60"/>
  <c r="L31" i="60"/>
  <c r="L19" i="60"/>
  <c r="K9" i="60"/>
  <c r="K14" i="60"/>
  <c r="J23" i="60"/>
  <c r="J30" i="60"/>
  <c r="K8" i="60"/>
  <c r="K31" i="60"/>
  <c r="L18" i="60"/>
  <c r="K17" i="60"/>
  <c r="J26" i="60"/>
  <c r="K15" i="60"/>
  <c r="J16" i="60"/>
  <c r="L24" i="60"/>
  <c r="K23" i="60"/>
  <c r="L16" i="60"/>
  <c r="L10" i="60"/>
  <c r="L15" i="60"/>
  <c r="K16" i="60"/>
  <c r="J24" i="60"/>
  <c r="J28" i="60"/>
  <c r="K18" i="60"/>
  <c r="L20" i="60"/>
  <c r="L23" i="60"/>
  <c r="J15" i="60"/>
  <c r="L17" i="60"/>
  <c r="J14" i="60"/>
  <c r="L30" i="60"/>
  <c r="K28" i="60"/>
  <c r="L29" i="60"/>
  <c r="J11" i="60"/>
  <c r="L13" i="60"/>
  <c r="L28" i="60"/>
  <c r="L12" i="60"/>
  <c r="J10" i="60"/>
  <c r="L11" i="60"/>
  <c r="J20" i="60"/>
  <c r="K21" i="60"/>
  <c r="L22" i="60"/>
  <c r="K25" i="60"/>
  <c r="L26" i="60"/>
  <c r="K30" i="60"/>
  <c r="J12" i="60"/>
  <c r="J22" i="60"/>
  <c r="K11" i="60"/>
  <c r="K22" i="60"/>
  <c r="K26" i="60"/>
  <c r="K10" i="60"/>
  <c r="J19" i="60"/>
  <c r="K20" i="60"/>
  <c r="L21" i="60"/>
  <c r="K24" i="60"/>
  <c r="L25" i="60"/>
  <c r="J31" i="60"/>
  <c r="J13" i="60"/>
  <c r="K29" i="60"/>
  <c r="K13" i="60"/>
  <c r="K12" i="60"/>
  <c r="K27" i="60"/>
  <c r="J21" i="60"/>
  <c r="L27" i="60"/>
  <c r="J9" i="60"/>
  <c r="J8" i="60"/>
  <c r="M47" i="60" l="1"/>
  <c r="V40" i="150"/>
  <c r="X40" i="150"/>
  <c r="M44" i="60"/>
  <c r="M38" i="60"/>
  <c r="M32" i="60"/>
  <c r="W12" i="150"/>
  <c r="M35" i="60"/>
  <c r="M43" i="60"/>
  <c r="M46" i="60"/>
  <c r="M36" i="60"/>
  <c r="M34" i="60"/>
  <c r="M33" i="60"/>
  <c r="M39" i="60"/>
  <c r="M37" i="60"/>
  <c r="M42" i="60"/>
  <c r="M40" i="60"/>
  <c r="M45" i="60"/>
  <c r="M8" i="60"/>
  <c r="M20" i="60"/>
  <c r="M16" i="60"/>
  <c r="M14" i="60"/>
  <c r="M31" i="60"/>
  <c r="M25" i="60"/>
  <c r="M15" i="60"/>
  <c r="M23" i="60"/>
  <c r="M17" i="60"/>
  <c r="M29" i="60"/>
  <c r="M9" i="60"/>
  <c r="M30" i="60"/>
  <c r="M18" i="60"/>
  <c r="M19" i="60"/>
  <c r="M28" i="60"/>
  <c r="M27" i="60"/>
  <c r="M26" i="60"/>
  <c r="M24" i="60"/>
  <c r="M22" i="60"/>
  <c r="M12" i="60"/>
  <c r="M13" i="60"/>
  <c r="M11" i="60"/>
  <c r="M21" i="60"/>
  <c r="M10" i="60"/>
  <c r="A9" i="121" l="1"/>
  <c r="A11" i="121" s="1"/>
  <c r="A13" i="121" s="1"/>
  <c r="A15" i="121" s="1"/>
  <c r="A17" i="121" s="1"/>
  <c r="A19" i="121" s="1"/>
  <c r="A21" i="121" s="1"/>
  <c r="A23" i="121" s="1"/>
  <c r="A25" i="121" s="1"/>
  <c r="F11" i="121"/>
  <c r="F13" i="121"/>
  <c r="F15" i="121"/>
  <c r="F17" i="121"/>
  <c r="F19" i="121"/>
  <c r="AQ28" i="121"/>
  <c r="AL28" i="121"/>
  <c r="AG28" i="121"/>
  <c r="AB28" i="121"/>
  <c r="W28" i="121"/>
  <c r="R28" i="121"/>
  <c r="M28" i="121"/>
  <c r="H28" i="121"/>
  <c r="E27" i="121"/>
  <c r="F25" i="121"/>
  <c r="F23" i="121"/>
  <c r="F21" i="121"/>
  <c r="F9" i="121"/>
  <c r="F7" i="121"/>
  <c r="G13" i="121" l="1"/>
  <c r="G19" i="121"/>
  <c r="G11" i="121"/>
  <c r="G17" i="121"/>
  <c r="G15" i="121"/>
  <c r="F27" i="121"/>
  <c r="M29" i="121" s="1"/>
  <c r="H30" i="121"/>
  <c r="M30" i="121" s="1"/>
  <c r="R30" i="121" s="1"/>
  <c r="W30" i="121" s="1"/>
  <c r="AB30" i="121" s="1"/>
  <c r="AG30" i="121" s="1"/>
  <c r="AL30" i="121" s="1"/>
  <c r="AQ30" i="121" s="1"/>
  <c r="G9" i="121" l="1"/>
  <c r="G25" i="121"/>
  <c r="G23" i="121"/>
  <c r="H29" i="121"/>
  <c r="H31" i="121" s="1"/>
  <c r="M31" i="121" s="1"/>
  <c r="AQ29" i="121"/>
  <c r="G7" i="121"/>
  <c r="R29" i="121"/>
  <c r="AL29" i="121"/>
  <c r="G21" i="121"/>
  <c r="W29" i="121"/>
  <c r="AB29" i="121"/>
  <c r="AG29" i="121"/>
  <c r="R31" i="121" l="1"/>
  <c r="W31" i="121" s="1"/>
  <c r="AB31" i="121" s="1"/>
  <c r="AG31" i="121" s="1"/>
  <c r="AL31" i="121" s="1"/>
  <c r="AQ31" i="121" s="1"/>
  <c r="G27" i="121"/>
  <c r="P162" i="153"/>
  <c r="P111" i="153" s="1"/>
  <c r="R162" i="153"/>
  <c r="R111" i="153" s="1"/>
  <c r="N162" i="153"/>
  <c r="N111" i="153" s="1"/>
  <c r="W164" i="153"/>
  <c r="K162" i="153"/>
  <c r="S162" i="153"/>
  <c r="Q162" i="153"/>
  <c r="Q111" i="153" s="1"/>
  <c r="L162" i="153"/>
  <c r="L111" i="153" s="1"/>
  <c r="O162" i="153"/>
  <c r="T162" i="153"/>
  <c r="T111" i="153" s="1"/>
  <c r="V162" i="153"/>
  <c r="V111" i="153" s="1"/>
  <c r="U162" i="153"/>
  <c r="U111" i="153" s="1"/>
  <c r="M162" i="153"/>
  <c r="M111" i="153" s="1"/>
  <c r="S111" i="153" l="1"/>
  <c r="S13" i="152"/>
  <c r="K111" i="153"/>
  <c r="O13" i="152"/>
  <c r="O111" i="153"/>
  <c r="Q13" i="152"/>
  <c r="W162" i="153"/>
  <c r="O13" i="150" s="1"/>
  <c r="R11" i="150"/>
  <c r="R40" i="150" s="1"/>
  <c r="Q20" i="154"/>
  <c r="W111" i="153" l="1"/>
  <c r="J22" i="154"/>
  <c r="Q11" i="152"/>
  <c r="J10" i="154" s="1"/>
  <c r="U13" i="152"/>
  <c r="G22" i="154"/>
  <c r="O11" i="152"/>
  <c r="G10" i="154" s="1"/>
  <c r="M22" i="154"/>
  <c r="S11" i="152"/>
  <c r="M10" i="154" s="1"/>
  <c r="Q13" i="150"/>
  <c r="O11" i="150"/>
  <c r="G19" i="151" l="1"/>
  <c r="H19" i="151" s="1"/>
  <c r="G9" i="151"/>
  <c r="H9" i="151" s="1"/>
  <c r="P21" i="154"/>
  <c r="P10" i="154"/>
  <c r="C7" i="83"/>
  <c r="C5" i="83" s="1"/>
  <c r="U11" i="152"/>
  <c r="S13" i="150"/>
  <c r="Q11" i="150"/>
  <c r="J19" i="151" l="1"/>
  <c r="K19" i="151" s="1"/>
  <c r="J9" i="151"/>
  <c r="K9" i="151" s="1"/>
  <c r="H10" i="154"/>
  <c r="N10" i="154"/>
  <c r="K10" i="154"/>
  <c r="K22" i="154"/>
  <c r="H21" i="154"/>
  <c r="N22" i="154"/>
  <c r="U13" i="150"/>
  <c r="U11" i="150" s="1"/>
  <c r="S11" i="150"/>
  <c r="M19" i="151" l="1"/>
  <c r="N19" i="151" s="1"/>
  <c r="M9" i="151"/>
  <c r="N9" i="151" s="1"/>
  <c r="Q21" i="154"/>
  <c r="Q10" i="154"/>
  <c r="W13" i="150"/>
  <c r="W11" i="150" s="1"/>
  <c r="P19" i="151" l="1"/>
  <c r="Q19" i="151" s="1"/>
  <c r="P9" i="151"/>
  <c r="Q9" i="151" s="1"/>
  <c r="S19" i="151"/>
  <c r="T19" i="151" s="1"/>
  <c r="S9" i="151"/>
  <c r="T9" i="151" s="1"/>
  <c r="D5" i="83"/>
</calcChain>
</file>

<file path=xl/comments1.xml><?xml version="1.0" encoding="utf-8"?>
<comments xmlns="http://schemas.openxmlformats.org/spreadsheetml/2006/main">
  <authors>
    <author>Catarina Perez Domingo</author>
  </authors>
  <commentList>
    <comment ref="B41" authorId="0" shapeId="0">
      <text>
        <r>
          <rPr>
            <b/>
            <sz val="9"/>
            <color indexed="81"/>
            <rFont val="Tahoma"/>
            <family val="2"/>
          </rPr>
          <t>Catarina Perez Domingo:</t>
        </r>
        <r>
          <rPr>
            <sz val="9"/>
            <color indexed="81"/>
            <rFont val="Tahoma"/>
            <family val="2"/>
          </rPr>
          <t xml:space="preserve">
Este indicador es mas de gestión, se recomienda  definir un indicador de resultado, por ejemplo el % de mujeres que fueron  atendidos con asesoria juridico, con servicio social y psicologico, formación y divulgación, formación y divulgación de los programas educativas,  sobre los derechos de las mujeres,  y el numero de iniciativa presentado al Presidente si hubiera, segun el madato de la DEMI. </t>
        </r>
      </text>
    </comment>
    <comment ref="F42" authorId="0" shapeId="0">
      <text>
        <r>
          <rPr>
            <b/>
            <sz val="9"/>
            <color indexed="81"/>
            <rFont val="Tahoma"/>
            <family val="2"/>
          </rPr>
          <t>Catarina Perez Domingo:</t>
        </r>
        <r>
          <rPr>
            <sz val="9"/>
            <color indexed="81"/>
            <rFont val="Tahoma"/>
            <family val="2"/>
          </rPr>
          <t xml:space="preserve">
</t>
        </r>
      </text>
    </comment>
  </commentList>
</comments>
</file>

<file path=xl/comments2.xml><?xml version="1.0" encoding="utf-8"?>
<comments xmlns="http://schemas.openxmlformats.org/spreadsheetml/2006/main">
  <authors>
    <author>Catarina Perez Domingo</author>
  </authors>
  <commentList>
    <comment ref="F52" authorId="0" shapeId="0">
      <text>
        <r>
          <rPr>
            <b/>
            <sz val="9"/>
            <color indexed="81"/>
            <rFont val="Tahoma"/>
            <family val="2"/>
          </rPr>
          <t>Catarina Perez Domingo:</t>
        </r>
        <r>
          <rPr>
            <sz val="9"/>
            <color indexed="81"/>
            <rFont val="Tahoma"/>
            <family val="2"/>
          </rPr>
          <t xml:space="preserve">
Presenta parcialmente la estrategias, pero hay algunos estan  planteados en negativo, aquí tiene que ser lo positivo</t>
        </r>
      </text>
    </comment>
  </commentList>
</comments>
</file>

<file path=xl/sharedStrings.xml><?xml version="1.0" encoding="utf-8"?>
<sst xmlns="http://schemas.openxmlformats.org/spreadsheetml/2006/main" count="5231" uniqueCount="1936">
  <si>
    <t xml:space="preserve">Proceso de Planificación y Programación Sectorial e Institucional </t>
  </si>
  <si>
    <t>Caja de herramientas de apoyo para elaboración del instrumento de planificación estratégica para instituciones
En cumplimiento a la Guía para elaborar Planes Estratégicos Institucionales</t>
  </si>
  <si>
    <t>Caja de Herramientas de apoyo para elaboración de los instrumentos de programación para instituciones</t>
  </si>
  <si>
    <t>Plan Estratégico Institucional (PEI)</t>
  </si>
  <si>
    <t>Plan Operativo Multianual (POM)</t>
  </si>
  <si>
    <t>Click aquí para ir al contenido PEI</t>
  </si>
  <si>
    <t>Plan Operativo Anual (POA)</t>
  </si>
  <si>
    <t>Click aquí para ir al contenido POM POA</t>
  </si>
  <si>
    <t>Ejercicio Fiscal 2023 y Multianual 2023-2027</t>
  </si>
  <si>
    <t xml:space="preserve">Secretaría de Planificación y Programación de la Presidencia </t>
  </si>
  <si>
    <t xml:space="preserve">Subsecretaría de Planificación y Programación para el Desarrollo SPPD </t>
  </si>
  <si>
    <t xml:space="preserve">Cajas de herramientas de apoyo para elaboración de los instrumentos de planificación estratégica y operativa                                                                                      </t>
  </si>
  <si>
    <t>INTRODUCCIÓN</t>
  </si>
  <si>
    <t>Objetivo:</t>
  </si>
  <si>
    <t>Las herramientas de planificación, apoyan el proceso de análisis para la formulación de los instrumentos de planificación  institucional PEI, POM, POA, que permitan la identificación de las actividades que realizan las instituciones del sector público guatemalteco, en consideración entre otros los artículos 2,8 ,17 Bis,30 y 80 de la Ley Orgánica del Presupuesto y 3, 4, 11, 16, 19, 21, 24 y 38 de su Reglamento. 
La Secretaria de Planificación y Programación de la Presidencia,  coordina las directrices para que el proceso de formulación de los instrumentos de planificación,  se oriente con el enfoque de gestión por resultados, para que se visibilicen los cambios sostenibles en la población, por medio de las estrategias que permita cumplir los resultados institucionales y estratégicos.</t>
  </si>
  <si>
    <t xml:space="preserve">Las herramientas han sido elaboradas con base a las buenas prácticas que se han detectado en el proceso a través de los años de implementación de la GpR. Las que están apoyando el uso de la "Guía Conceptual y de Planificación y Presupuesto por Resultados para el Sector Público en el marco de la Gestión por Resultados", la cual esta normada para la elaboración de estos instrumentos  en el "Reglamento de la Ley Orgánica del Presupuesto" Artículo 11. Así mismo en apoyo a la Guía para elaborar Planes Estratégicos Sectoriales y la Guía para elaborar Planes Estratégicos Institucionales.  </t>
  </si>
  <si>
    <t>http://www.minfin.gob.gt/images/downloads/leyes_manuales/manuales_dtp/guia_conceptual_gestion_resultados.pdf</t>
  </si>
  <si>
    <t>Los documentos PEI, POM, POA,  deben estructurarse de  forma integrada y concordante, que  refleje la secuencia lógica de las actividades que la institución realiza para darle cumplimiento a las metas tanto físicas como financieras en un período de tiempo establecido. 
Las herramientas contenidas en el presente documento facilitarán la elaboración y/o construcción del PEI, POM, POA de manera armonizada.</t>
  </si>
  <si>
    <t>Aspectos de forma:</t>
  </si>
  <si>
    <t>1) Entrega a las instituciones correspondientes según fechas establecidas en la "Ley Orgánica del Presupuesto" y su Reglamento. Artículo 2.</t>
  </si>
  <si>
    <t>2) Presentar CD que contenga las versiones digitales de los instrumentos y una impresión en ambas caras del papel.</t>
  </si>
  <si>
    <t>3) Referenciar todo documento, informe y cuadros con citas bibliográficas (fuentes de información)</t>
  </si>
  <si>
    <t xml:space="preserve">4) El oficio de entrega debe contener la firma de la máxima autoridad de la institución y dirigirlo a la Secretaria de SEGEPLAN: Luz Keila Virginia Gramajo Vílchez. </t>
  </si>
  <si>
    <t>Recomendaciones</t>
  </si>
  <si>
    <t>El contenido presentado en el PEI no debe repetirse en el  POM y POA,  y viceversa.</t>
  </si>
  <si>
    <t>Índice de caja de herramientas de apoyo para PEI</t>
  </si>
  <si>
    <t>Haga click en el vínculo para ir a la herramienta</t>
  </si>
  <si>
    <t>PEI</t>
  </si>
  <si>
    <t>Análisis de mandatos legales</t>
  </si>
  <si>
    <t>SPPD-01</t>
  </si>
  <si>
    <t xml:space="preserve">Análisis de políticas públicas </t>
  </si>
  <si>
    <t>SPPD-02</t>
  </si>
  <si>
    <t>Alineación - Vinculación Estratégica Sectorial e Institucional</t>
  </si>
  <si>
    <t>SPPD-03</t>
  </si>
  <si>
    <t>Vinculación institucional a K´atun 2032, Agenda 2030, PND, MED y PGG</t>
  </si>
  <si>
    <t>SPPD-04</t>
  </si>
  <si>
    <t xml:space="preserve">Vinculación con los enfoques de la planificación </t>
  </si>
  <si>
    <t>SPPD_05</t>
  </si>
  <si>
    <t>Vinculación a planes estratégicos sectoriales -PES-</t>
  </si>
  <si>
    <t>SPPD-06</t>
  </si>
  <si>
    <t xml:space="preserve">Análisis de población </t>
  </si>
  <si>
    <t>SPPD-07</t>
  </si>
  <si>
    <t xml:space="preserve">Análisis de jerarquización de las causas del problema </t>
  </si>
  <si>
    <t>SPPD-08</t>
  </si>
  <si>
    <t>Modelo lógico de la estrategia</t>
  </si>
  <si>
    <t xml:space="preserve">Matriz PEI </t>
  </si>
  <si>
    <t>SPPD_09</t>
  </si>
  <si>
    <t>Ficha de indicador de resultado</t>
  </si>
  <si>
    <t>SPPD-10</t>
  </si>
  <si>
    <t xml:space="preserve">Visión, misión y valores </t>
  </si>
  <si>
    <t>SPPD-11</t>
  </si>
  <si>
    <t>Análisis de capacidades y -FODA-</t>
  </si>
  <si>
    <t>SPPD-12</t>
  </si>
  <si>
    <t>Análisis de Actores</t>
  </si>
  <si>
    <t>SPPD-13</t>
  </si>
  <si>
    <t>Anexos</t>
  </si>
  <si>
    <t>Ruta de Trabajo</t>
  </si>
  <si>
    <t>ANEXO 1</t>
  </si>
  <si>
    <t>Clasificadores temáticos</t>
  </si>
  <si>
    <t>ANEXO 2</t>
  </si>
  <si>
    <t>Click para regresar a carátula</t>
  </si>
  <si>
    <t xml:space="preserve">Nombre de la norma, número y año </t>
  </si>
  <si>
    <t xml:space="preserve">Atribuciones que le asigna la norma </t>
  </si>
  <si>
    <t xml:space="preserve">Población a atender </t>
  </si>
  <si>
    <t>Orientaciones:</t>
  </si>
  <si>
    <t>Análisis de políticas públicas</t>
  </si>
  <si>
    <r>
      <rPr>
        <b/>
        <i/>
        <sz val="12"/>
        <color theme="0"/>
        <rFont val="Candara"/>
        <family val="2"/>
      </rPr>
      <t>Instrucciones</t>
    </r>
    <r>
      <rPr>
        <i/>
        <sz val="12"/>
        <color theme="0"/>
        <rFont val="Candara"/>
        <family val="2"/>
      </rPr>
      <t>:</t>
    </r>
    <r>
      <rPr>
        <sz val="12"/>
        <color theme="0"/>
        <rFont val="Candara"/>
        <family val="2"/>
      </rPr>
      <t xml:space="preserve"> </t>
    </r>
  </si>
  <si>
    <t xml:space="preserve">Identificar las políticas directamente relacionadas  </t>
  </si>
  <si>
    <t xml:space="preserve">No. </t>
  </si>
  <si>
    <t>Nombre de la política pública y fecha de vigencia</t>
  </si>
  <si>
    <t>Población afectada</t>
  </si>
  <si>
    <t>Meta</t>
  </si>
  <si>
    <t>Política*</t>
  </si>
  <si>
    <t>Modalidades de inclusión</t>
  </si>
  <si>
    <t>Responsable de incorporar en el que hacer institucional</t>
  </si>
  <si>
    <t>Responsable de verificar la incorporación</t>
  </si>
  <si>
    <t>Complete las primeras tres columnas con los datos contenidos en la política, en la cuarta columna indique cómo la institución incluirá la política en su quehacer institucional. Puede ser en los productos, instalaciones, reglas de convivencia, etc.</t>
  </si>
  <si>
    <t xml:space="preserve">* Consultar el numeral 3.1.2 Paso 2. Análisis de políticas públicas, de la Guía PEI; en relación a la aplicación de la columna "Política" </t>
  </si>
  <si>
    <t xml:space="preserve"> </t>
  </si>
  <si>
    <t>Alineación y vinculación a Plan K'atun 2032, Agenda 2030, Prioridades Nacionales de Desarrollo PND- Resultados Estratégicos de Desarrollo RED y la Política General de Gobierno PGG- 2020- 2024</t>
  </si>
  <si>
    <t xml:space="preserve">Instrucciones: </t>
  </si>
  <si>
    <t xml:space="preserve">Instrucciones: 
La herramienta contiene filtros, para orientar la coherencia de la alineación y vinculación de forma horizontal de tal forma que facilita la información con relación al desempeño institucional.
De darse el caso de no tener vinculación a un RED, proponer el mecanismo correspondiente para que un resultado institucional -RI-, suba de categoría y se formule como Resultado Estratégico de Desarrollo, ejemplo: GIRH, Cambio climático, Justicia, Seguridad exterior, Inteligencia, GIRD, entre otros.  
Para mayor información de la Agenda 2030, se sugiere consultar el documento Objetivos de Desarrollo Sostenible. Metas priorizadas. Guatemala. 
Si la institución no se vincula a una meta de la PGG 2020-2024, revisar los apartados: Objetivo Sectoriales y Acciones Estratégicas. </t>
  </si>
  <si>
    <t xml:space="preserve">ALINEACIÓN_ VINCULACION ESTRATEGICA A NIVEL SECTORIAL E INSTITUCIONAL </t>
  </si>
  <si>
    <t>POLÍTICA GENERAL DE GOBIERNO PGG 2020-2024</t>
  </si>
  <si>
    <t>Eje K'atun</t>
  </si>
  <si>
    <t>ODS</t>
  </si>
  <si>
    <t>Prioridad Nacional de Desarrollo -PND</t>
  </si>
  <si>
    <t>Meta Estratégica de Desarrollo -MED-</t>
  </si>
  <si>
    <t>99 metas (16 + 83)</t>
  </si>
  <si>
    <t>Indicador PND</t>
  </si>
  <si>
    <t>Resultado Estratégico de Desarrollo 
RED</t>
  </si>
  <si>
    <t xml:space="preserve">Coordinador RED </t>
  </si>
  <si>
    <t xml:space="preserve">Corresponsable RED </t>
  </si>
  <si>
    <t>Políticas públicas asociadas</t>
  </si>
  <si>
    <t>Sector</t>
  </si>
  <si>
    <t>Pilar</t>
  </si>
  <si>
    <t>Meta PGG 2020-2024</t>
  </si>
  <si>
    <t xml:space="preserve">Coordinador META PGG </t>
  </si>
  <si>
    <t xml:space="preserve">Corresponsable META PGG </t>
  </si>
  <si>
    <t>Clasificación Meta PGG según enfoque GpR</t>
  </si>
  <si>
    <t xml:space="preserve">Indicador </t>
  </si>
  <si>
    <t>Linea de base</t>
  </si>
  <si>
    <t xml:space="preserve">Fuente de la proyección </t>
  </si>
  <si>
    <t>Guatemala urbana y rural</t>
  </si>
  <si>
    <t xml:space="preserve">1. Fin de la pobreza, 
2. Hambre cero,
10. Reducción de las desigualdades, 
12. Producción y consumo responsables </t>
  </si>
  <si>
    <t xml:space="preserve">Reducción de la pobreza y protección social </t>
  </si>
  <si>
    <t>Meta 10.2: Para 2030, potenciar y promover la inclusión social, económica y política de todas las personas, independientemente de su edad, sexo, discapacidad, raza, etnia, origen, religión o situación económica u otra condición</t>
  </si>
  <si>
    <t>Meta 01.2: Para el 2030, reducir al menos a la mitad la proporción de hombres, mujeres y niños de todas las edades que viven en pobreza en todas sus dimensiones según las definiciones
nacionales.</t>
  </si>
  <si>
    <t>1.2.1 Proporción de la población que vive por debajo del umbral nacional de la pobreza desglosada por sexo y grupo de edad.</t>
  </si>
  <si>
    <t>Política de Desarrollo Social y Población
Política Nacional de Desarrollo</t>
  </si>
  <si>
    <t xml:space="preserve">Social </t>
  </si>
  <si>
    <t>Desarrollo Social</t>
  </si>
  <si>
    <t>M29- Para el año 2023 se redujo la pobreza general en 9.3 puntos porcentuales. Para el año 2023 se redujo la pobreza extrema en 5 puntos porcentuales</t>
  </si>
  <si>
    <t>1.2.2 Proporción de hombres, mujeres y niños de todas las edades que viven en la pobreza, en todas sus dimensiones, con arreglo a las definiciones nacionales (índice de pobreza multidimensional).</t>
  </si>
  <si>
    <t xml:space="preserve">RED 1. Para el 2024, se ha disminuido la pobreza y pobreza extrema con énfasis en los departamentos priorizados, en 27.8 puntos porcentuales (Departamentos priorizados: Alta Verapaz, Sololá, Totonicapán, Huehuetenango, Quiché, Chiquimula). 
</t>
  </si>
  <si>
    <t>MIDES</t>
  </si>
  <si>
    <t>MINECO</t>
  </si>
  <si>
    <t xml:space="preserve"> MIDES</t>
  </si>
  <si>
    <t>Resultado</t>
  </si>
  <si>
    <t>Reduccion de la pobreza y pobreza extrema</t>
  </si>
  <si>
    <t>Linea de Base
año 2014
(59.3%)</t>
  </si>
  <si>
    <t>1.a.1 Total de subvenciones de asistencia oficial para el desarrollo (AOD) de todos los donantes que se centran en la reducción de la pobreza como porcentaje del ingreso nacional bruto del país receptor</t>
  </si>
  <si>
    <t>MSPAS</t>
  </si>
  <si>
    <t>Política Nacional de Desarrollo</t>
  </si>
  <si>
    <t xml:space="preserve">Bienestar para la gente </t>
  </si>
  <si>
    <t xml:space="preserve">1. Fin de la pobreza, 
2. Hambre cero,
10. Reducción de las desigualdades, </t>
  </si>
  <si>
    <t>Meta 01.3: Implementar a nivel nacional sistemas y medidas apropiados de protección social para todos, incluidos niveles mínimos, y, de aquí a 2030, lograr una amplia cobertura de las personas pobres y vulnerables.</t>
  </si>
  <si>
    <t>1.a.2 Proporción del gasto público total en servicios esenciales (educación salud y protección social).</t>
  </si>
  <si>
    <t xml:space="preserve">RED 4. Para el 2024, se ha incrementado a 2,662,105 el número de personas con cobertura de programas sociales para personas en situación de pobreza y vulnerabilidad (De 734,181 en el 2018 a 2,662,105 en 2024). </t>
  </si>
  <si>
    <t xml:space="preserve">MINECO
</t>
  </si>
  <si>
    <t>Política Nacional de Emprendimiento “GUATEMALA EMPRENDE”; Política Económica 2016-2021</t>
  </si>
  <si>
    <t xml:space="preserve">Económico </t>
  </si>
  <si>
    <t>Economía, Competitividad y Prosperidad</t>
  </si>
  <si>
    <t>MIDES/MINECO</t>
  </si>
  <si>
    <t>Insumo</t>
  </si>
  <si>
    <t>Linea de Base
año 2014
(23.4%)</t>
  </si>
  <si>
    <t>8.b.1 Existencia de una estrategia nacional organizada y en marcha para el empleo de los jóvenes, como estrategia independiente o como parte de una estrategia nacional de empleo.</t>
  </si>
  <si>
    <t>1.b.1: Gasto público social en favor de los pobres</t>
  </si>
  <si>
    <t>MINTRAB, SEGEPLAN</t>
  </si>
  <si>
    <t>M31-Para el año 2023 se ha incrementado a 150,000 el número de familias atendidas por el programa de transferencias monetarias</t>
  </si>
  <si>
    <t>Producto</t>
  </si>
  <si>
    <t xml:space="preserve">Número de familias atendidas en el programa de transferencias monetarias con énfasis en educación </t>
  </si>
  <si>
    <t>119,441 familias al año 2019</t>
  </si>
  <si>
    <t>p1.c Porcentaje de personas que tiene cobertura con el servicio de seguridad social, desagregado en poblaciones vulnerables</t>
  </si>
  <si>
    <t>IGSS</t>
  </si>
  <si>
    <t>M32- Para el año 2023, se ha incrementado a 4.0 millones el número de raciones (desayunos y almuerzos) servidos en comedores sociales</t>
  </si>
  <si>
    <t xml:space="preserve">Número de raciones servidas en comerdores sociales.  </t>
  </si>
  <si>
    <t>3.017,025 al año 2019</t>
  </si>
  <si>
    <t xml:space="preserve">1. Fin de la pobreza, 
2. Hambre cero, 
5. Igualdad de género
10. Reducción de las desigualdades, </t>
  </si>
  <si>
    <t>1.3.1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t>
  </si>
  <si>
    <t xml:space="preserve">Gabinete de Desarrollo Social </t>
  </si>
  <si>
    <t>Política Nacional de Atención Integral a las Personas  Adultas Mayores en Guatemala período 2018-2032,
Política Nacional de Desarrollo</t>
  </si>
  <si>
    <t>M33-Para el año 2023 se ha incrementado en 6,000 el número de adultos mayores atendidos por el programa de pensiones</t>
  </si>
  <si>
    <t>MINTRAB</t>
  </si>
  <si>
    <t xml:space="preserve">Número de adultos mayores en vulnerabilidad y/o pobreza que reciben aportes monetarios </t>
  </si>
  <si>
    <t>101,130 al año 2019</t>
  </si>
  <si>
    <t>Meta 01.4: En 2030 asegurar que todos los hombres y mujeres, en particular los pobres y los vulnerables, tengan iguales derechos a los recursos económicos, así como el acceso a los servicios</t>
  </si>
  <si>
    <t>P1.d Coeficiente de Gini</t>
  </si>
  <si>
    <t>M30-Para el año 2023 se redujo la pobreza extrema en 5 puntos porcentuales</t>
  </si>
  <si>
    <t xml:space="preserve">1. Fin de la pobreza, 
2. Hambre cero, 
8. Trabajo decente y crecimiento económico, 
10. Reducción de las desigualdades, </t>
  </si>
  <si>
    <t>P1.e Índice Global de Brecha de Género</t>
  </si>
  <si>
    <t xml:space="preserve">RED 11. Para el 2024, se ha incrementado la formalidad del empleo en 2.5 puntos porcentuales (De 32.6% en 2019 a 35.1% en 2024)
</t>
  </si>
  <si>
    <t>MINTRAB/ MIDES</t>
  </si>
  <si>
    <t>MINECO, IGSS, INTECAP</t>
  </si>
  <si>
    <t xml:space="preserve">Política Nacional de Empleo Digno 2017-2032
Política Económica 2016-2021
</t>
  </si>
  <si>
    <t>M4-Para el año 2023 se redujo la tasa de informalidad del empleo en 6 puntos porcentuales</t>
  </si>
  <si>
    <t xml:space="preserve">Gabinete Económico </t>
  </si>
  <si>
    <t>MINTRAB, MINECO, IGSS, INTECAP</t>
  </si>
  <si>
    <t>Tasa de informalidad / formalidad del empleo</t>
  </si>
  <si>
    <t>Linea de base 2018
 (69.5%)</t>
  </si>
  <si>
    <t xml:space="preserve">1. Fin de la pobreza, 
7. Energía asequible y no contaminante, 
10. Reducción de las desigualdades, 
11. Ciudades y comunidades sostenibles  </t>
  </si>
  <si>
    <t>1.4.1 Proporción de la población que vive en hogares con acceso a servicios básicos.</t>
  </si>
  <si>
    <t xml:space="preserve">RED 9. Para el 2024, se ha incrementado en 3.29 puntos porcentuales el índice de cobertura de energía eléctrica para uso domiciliar, a nivel nacional (De 92.96% en 2017 a 96.25% en 2024). </t>
  </si>
  <si>
    <t>Instituto Nacional de Electrificación INDE</t>
  </si>
  <si>
    <t>Política Energética 2013-2027
Política Energética 2019-2050 
Política Nacional de Electrificación Rural 2019-2032 
Política Nacional del Sector de Agua Potable y Saneamiento</t>
  </si>
  <si>
    <t xml:space="preserve">M5- Para el año 2023 se ha incrementado la proporción de la población con acceso a energía eléctrica a 93.50% </t>
  </si>
  <si>
    <t>MEM</t>
  </si>
  <si>
    <t>Proporción de población con acceso a energía eléctrica</t>
  </si>
  <si>
    <t>Linea de Base
año 2017
(92.26%)</t>
  </si>
  <si>
    <t xml:space="preserve">1. Fin de la pobreza, 
10. Reducción de las desigualdades, 
  </t>
  </si>
  <si>
    <t xml:space="preserve">10.b.1. Corrientes totales de recursos para el desarrollo, desglosadas por país receptor y país donante y por tipo de corriente (por ejemplo, asistencia oficial para el desarrollo, inversión extranjera directa y otras corrientes). </t>
  </si>
  <si>
    <t>SEGEPLAN</t>
  </si>
  <si>
    <t>Política de Cooperación Internacional No Reembolsable</t>
  </si>
  <si>
    <t>1.4.2 Proporción del total de la población adulta, por sexo y por tipo de tenencia, con derechos seguros de tenencia de la tierra, que posee documentación reconocida legalmente al respecto y que percibe esos derechos como seguros.</t>
  </si>
  <si>
    <t>RED 3. Para el 2024, se ha disminuido el déficit habitacional en 18 por ciento (De 2.07 millones de viviendas, considerando el crecimiento del déficit habitacional de 5 años,  a 1.7 millones de viviendas en 2024)</t>
  </si>
  <si>
    <t>M28-Para el año 2023 se ha creado el fondo de subsidios para la construcción de vivienda social por un monto de Q. 2,500.0 millones</t>
  </si>
  <si>
    <t>Proyecto</t>
  </si>
  <si>
    <t xml:space="preserve">% de déficit habitacional </t>
  </si>
  <si>
    <t>Linea de base 2019
 (0)</t>
  </si>
  <si>
    <t>5.a.1 a) Proporción del total de la población agrícola con derechos de propiedad o derechos seguros sobre tierras agrícolas, desglosada</t>
  </si>
  <si>
    <t>Política Agraria
Politica Agropecuaria 2016 – 2020</t>
  </si>
  <si>
    <t>5.a.2 Proporción de países en que el ordenamiento jurídico (incluido derecho consuetudinario) garantiza la igualdad de derechos de la mujer a la propiedad y/o el  control de la tierra.</t>
  </si>
  <si>
    <t>Social</t>
  </si>
  <si>
    <t>Meta 05.1: Poner fin a todas las formas de discriminación contra todas las mujeres y las niñas en todo el mundo.</t>
  </si>
  <si>
    <t>5.1.1 Determinar si existen o no marcos jurídicos para promover, hacer cumplir y supervisar la igualdad y la no discriminación por motivos de sexo.</t>
  </si>
  <si>
    <t>5.c.1 Proporción de países que cuentan con sistemas para dar seguimiento a la igualdad de género y empoderamiento de la mujer y asignar fondos públicos.</t>
  </si>
  <si>
    <t>Política Institucional para la Igualdad de Género y Marco Estratégico de Implementación 2014-2023, 
Política Nacional de Promoción y Desarrollo Integral de las Mujeres 2008-2023</t>
  </si>
  <si>
    <t>16.b.1 Proporción de la población que declara haberse sentido personalmente víctima de discriminación o acoso en los 12 meses anteriores por motivos de discriminación prohibidos por el derecho internacional de los derechos humanos</t>
  </si>
  <si>
    <t xml:space="preserve">Meta 05.4: Reconocer y valorar los cuidados no remunerados y el trabajo doméstico no remunerado mediante la prestación de servicios públicos, la provisión de infraestructura y la formulación de políticas de protección social, así como la promoción de la responsabilidad compartida en el hogar y la familia, según proceda en cada país </t>
  </si>
  <si>
    <t>5.4.1 Proporción de tiempo dedicado a quehaceres domésticos y cuidados no remunerados, desglosada por sexo, edad.</t>
  </si>
  <si>
    <t xml:space="preserve">1. Fin de la pobreza, 
5. Igualdad de género, 
10. Reducción de las desigualdades, 
  </t>
  </si>
  <si>
    <t>Meta 05.5: Velar por la plena y efectiva participación de las mujeres y la igualdad de oportunidades de liderazgo a todos los niveles de la adopción de decisiones en la vida política, económica y pública</t>
  </si>
  <si>
    <t>5.5.2 Proporción de mujeres en cargos directivos.</t>
  </si>
  <si>
    <t xml:space="preserve">1. Fin de la pobreza, 
10. Reducción de las desigualdades, 
11. Ciudades y comunidades sostenibles 
  </t>
  </si>
  <si>
    <t>P1.h Índice de participación ciudadana</t>
  </si>
  <si>
    <r>
      <rPr>
        <b/>
        <sz val="12"/>
        <rFont val="Candara"/>
        <family val="2"/>
      </rPr>
      <t xml:space="preserve">No Presupuestable </t>
    </r>
    <r>
      <rPr>
        <sz val="12"/>
        <rFont val="Candara"/>
        <family val="2"/>
      </rPr>
      <t xml:space="preserve">
RED 24. Para el 2024, se ha incrementado en 36 puntos porcentuales los gobiernos locales que mejoran la gestión municipal en función de sus competencias (De 14% en categorías media a alta en 2016 a 50% en 2024, según el Ranking de la gestión municipal).</t>
    </r>
  </si>
  <si>
    <t>Política Nacional de Desarrollo, 
Política de Fortalecimiento de las Municipalidades</t>
  </si>
  <si>
    <t>Estado Responsable, Transparente y Efectivo</t>
  </si>
  <si>
    <t>M44-Para el año 2023 la totalidad de municipios implementan su plan de ordenamiento territorial</t>
  </si>
  <si>
    <t xml:space="preserve">SEGEPLAN, RIC </t>
  </si>
  <si>
    <t xml:space="preserve">MARN, MAGA (Como rectores del OT coordinar con SEGEPLAN, SCEP y generar la propuesta de abordaje con las municipalidades). </t>
  </si>
  <si>
    <t>Proceso de mejora</t>
  </si>
  <si>
    <t xml:space="preserve">Número de municipios que implementan su plan de desarrollo municipal y ordenamiento territorial </t>
  </si>
  <si>
    <t xml:space="preserve">1. Fin de la pobreza, 
7. Energía asequible y no contaminante, 
10. Reducción de las desigualdades, 
11. Ciudades y comunidades sostenibles </t>
  </si>
  <si>
    <t xml:space="preserve">Meta 10.2: Para 2030, potenciar y promover la inclusión social, económica y política de todas las personas, independientemente de su edad, sexo, discapacidad, raza, etnia, origen, religión o situación económica u otra condición </t>
  </si>
  <si>
    <t>Meta 07.1: Para 2030, garantizar el acceso universal a servicios de energía asequibles, confiables y modernos.</t>
  </si>
  <si>
    <t>7.1.1 Proporción de la población con acceso a la electricidad.</t>
  </si>
  <si>
    <t>Política Energética 2013-2027
Política Energética 2019-2050 
Política Nacional de Electrificación Rural 2019-2032</t>
  </si>
  <si>
    <t xml:space="preserve">1. Fin de la pobreza, 
8. trabajo decente y crecimiento económico, 
10. Reducción de las desigualdades, 
  </t>
  </si>
  <si>
    <t>Meta 08.6: Para 2020, reducir sustancialmente la proporción de jóvenes que no están empleados, cursando estudios o recibiendo capacitación.</t>
  </si>
  <si>
    <t>8.6.1 Proporción de jóvenes (de 15 a 24 años) que no estudian, no tienen empleo ni reciben capacitación.</t>
  </si>
  <si>
    <t>MINECO, IGSS, INTECAP, INE</t>
  </si>
  <si>
    <t>Política Nacional de Empleo Digno 2017-2032
Política Económica 2016-2021 
Política Nacional de Competitividad 2018-2032
Política Nacional de Desarrollo Científico y Tecnológico</t>
  </si>
  <si>
    <t>Meta 8.7: Adoptar medidas inmediatas y eficaces para asegurar la prohibición y eliminación de las peores formas de trabajo infantil, erradicar el trabajo forzoso y, a más tardar en 2025, poner fin al trabajo infantil en todas sus formas, incluidos el reclutamiento y la utilización de niños soldados</t>
  </si>
  <si>
    <t>8.7.1 Proporción de niños de entre 5 y 17 años que realizan trabajo infantil, desglosado por sexo y edad.</t>
  </si>
  <si>
    <t>Política Nacional de Empleo Digno 2017-2032 
Política Pública Desarrollo Integral de la Primera Infancia</t>
  </si>
  <si>
    <t xml:space="preserve">1. Fin de la pobreza, 
8. trabajo decente y crecimiento económico, 
10. Reducción de las desigualdades, 
11. ciudades y comunidades sostenibles </t>
  </si>
  <si>
    <t>P1.a Índice de Desarrollo Humano (IDH)</t>
  </si>
  <si>
    <t xml:space="preserve">Política Nacional de Desarrollo 
Política para el mejoramiento integral de barrios </t>
  </si>
  <si>
    <t>M27-Para el año 2023 se han construido 100,000 viviendas sociales</t>
  </si>
  <si>
    <t xml:space="preserve">CHN </t>
  </si>
  <si>
    <t>P1.b Brecha del IDH por área de residencia (urbano/rural) y brecha del IDH por grupo étnico (no indígena/indígena)</t>
  </si>
  <si>
    <t>10.2.1 Proporción de personas que viven debajo del 50% de la mediana de los ingresos</t>
  </si>
  <si>
    <t xml:space="preserve">1. Fin de la pobreza, 
10. Reducción de las desigualdades, </t>
  </si>
  <si>
    <t>16.a.1 Existencia de instituciones nacionales independientes de derechos humanos, en cumplimiento de lo dispuesto por los Principios de París.</t>
  </si>
  <si>
    <t>Político-Institucional</t>
  </si>
  <si>
    <t xml:space="preserve">1. Fin de la pobreza, 
8. trabajo decente y crecimiento económico, 
10. Reducción de las desigualdades, </t>
  </si>
  <si>
    <t>Meta 10.4: Adoptar políticas, en especial fiscales, salariales y de protección social, y lograr progresivamente una mayor igualdad.</t>
  </si>
  <si>
    <t>10.4.1 Proporción laboral del PIB.</t>
  </si>
  <si>
    <r>
      <rPr>
        <b/>
        <sz val="12"/>
        <rFont val="Candara"/>
        <family val="2"/>
      </rPr>
      <t xml:space="preserve">No presupuestable </t>
    </r>
    <r>
      <rPr>
        <sz val="12"/>
        <rFont val="Candara"/>
        <family val="2"/>
      </rPr>
      <t xml:space="preserve">
RED 22. Para el 2024, se ha incrementado en 3.5 puntos porcentuales, la tasa de crecimiento del PIB (De 3.1% en 2018 a 3.5% en 2024)</t>
    </r>
  </si>
  <si>
    <t xml:space="preserve">BANGUAT </t>
  </si>
  <si>
    <t>Gabinete Económico.</t>
  </si>
  <si>
    <t>Política Económica 2016-2021
Política Nacional de Competitividad 2018-2032
Política Nacional de Empleo Digno 2017-2032</t>
  </si>
  <si>
    <t>M1-Para el año 2023 se ha incrementado en 2.60 puntos porcentuales la tasa de crecimiento del PIB real</t>
  </si>
  <si>
    <t>Banco de Guatemala (Banguat)</t>
  </si>
  <si>
    <t xml:space="preserve">Tasa de crecimiento anual del Producto Interno Bruto (PIB) Real </t>
  </si>
  <si>
    <t>Linea de base 2018
 (3.10)</t>
  </si>
  <si>
    <t>Meta 10.7: Facilitar la migración y la movilidad ordenadas, seguras, regulares y responsables de las personas, entre otras cosas mediante la aplicación de políticas migratorias planificadas y bien gestionadas.</t>
  </si>
  <si>
    <t>Tasa de Migración Neta y Tasa de Migración Bruta.</t>
  </si>
  <si>
    <t>Marco General de la Política Exterior de Guatemala 2012-2016, 
Política Cultural en el Marco General de la Política Exterior de Guatemala</t>
  </si>
  <si>
    <t>10.7.1 Costo de la contratación por cuenta del empleado como proporción de los ingresos anuales percibidos en el país de destino.</t>
  </si>
  <si>
    <t>10.c.1 Costo de las remesas como proporción del monto remitido.</t>
  </si>
  <si>
    <t>10.7.2: Número de países con políticas de migración para facilitar una migración y movilidad de personas ordenada, segura, regular y responsable.</t>
  </si>
  <si>
    <t xml:space="preserve">1. Fin de la pobreza, 
10. Reducción de las desigualdades, 
11. Ciudades y comunidades sostenibles </t>
  </si>
  <si>
    <t>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</si>
  <si>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11.2.1 Proporción de la población que tiene acceso conveniente al transporte público, desglosada por sexo, edad y personas con discapacidad.</t>
  </si>
  <si>
    <t>Política Nacional de Cambio Climático
Política Nacional de Producción Más Limpia</t>
  </si>
  <si>
    <t>10. Reducción de las desigualdades, 
16. Paz, justicia e instituciones sólidas</t>
  </si>
  <si>
    <t xml:space="preserve">Meta 16.9: Para 2030, proporcionar acceso a una identidad jurídica para todos, incluido el registro de nacimiento. </t>
  </si>
  <si>
    <t xml:space="preserve">16.9.1 Proporción de niños menores de 5 años cuyo nacimiento se ha registrado ante una autoridad civil, desglosada por edad. </t>
  </si>
  <si>
    <t>Política Pública Desarrollo Integral de la Primera Infancia</t>
  </si>
  <si>
    <t>Meta E2P1M3: En 2032 se habrá reducido en un 50% el déficit habitacional cuantitativo y cualitativo, beneficiando a la población en condiciones de pobreza y pobreza extrema con viviendas de interés social.</t>
  </si>
  <si>
    <t>11.1.1 Proporción de la población urbana que vive en barrios marginales, asentamientos improvisados o viviendas inadecuadas.</t>
  </si>
  <si>
    <t>MCIV</t>
  </si>
  <si>
    <t>P1.f Déficit habitacional</t>
  </si>
  <si>
    <t xml:space="preserve">MIDES, FHA </t>
  </si>
  <si>
    <t xml:space="preserve">1. Fin de la pobreza, 
8. Trabajo decente y crecimiento económico, 
10. Reducción de las desigualdades, 
</t>
  </si>
  <si>
    <t>Meta E2P4M3: Instalar servicios de rehabilitación en la comunidad para aumentar la calidad de vida de la población con discapacidad temporal o definitiva, garantizando la satisfacción de sus necesidades básicas y de participación.</t>
  </si>
  <si>
    <t>P1.g Tasa de subempleo en personas con discapacidad, desglosada por sexo, edad y otras desagregaciones posibles</t>
  </si>
  <si>
    <t xml:space="preserve">MINTRAB </t>
  </si>
  <si>
    <t xml:space="preserve">3. Salud y bienestar, 
5. Igualdad de género, 
10. Redución de las desigualdades, </t>
  </si>
  <si>
    <t xml:space="preserve">Acceso a servicios de salud </t>
  </si>
  <si>
    <t>Meta 03.8: Lograr la cobertura sanitaria universal, en particular la protección contra los riesgos financieros, el acceso a servicios de salud esenciales de calidad y el acceso a medicamentos y vacunas seguros, eficaces, asequibles y de calidad para todos</t>
  </si>
  <si>
    <t>Meta 03.3: Para 2030, poner fin a las epidemias del SIDA, la tuberculosis, la malaria y las enfermedades tropicales desatendidas y combatir la hepatitis, las enfermedades transmitidas por el agua y otras enfermedades</t>
  </si>
  <si>
    <t>3.3.1 Tasa de incidencia de infecciones de VIH por cada 1,000 habitantes no infectados, desglosado por sexo, edad y poblaciones clave.</t>
  </si>
  <si>
    <t xml:space="preserve">Política Nacional de Atención Integral a las Personas Adultas Mayores en Guatemala período 2018-2032, 
Política Nacional del Sector de Agua Potable y Saneamiento, 
Política Pública Respecto de la Prevención a las Infecciones de Transmisión Sexual ITS, y a la respuesta a la epidemia del Síndrome de Inmunodeficiencia Adquirida SIDA </t>
  </si>
  <si>
    <t>3.3.2 Incidencia de la tuberculosis por cada 100,000 habitantes.</t>
  </si>
  <si>
    <t xml:space="preserve">Política Nacional de Atención Integral a las Personas Adultas Mayores en Guatemala período 2018-2032, 
Política Nacional del Sector de Agua Potable y Saneamiento,  </t>
  </si>
  <si>
    <t>3.3.3 Incidencia de la malaria por cada 1,000 habitantes.</t>
  </si>
  <si>
    <t xml:space="preserve">3.3.4 Incidencia de la hepatitis B por cada 100,000 habitantes </t>
  </si>
  <si>
    <t>3.3.5 Número de personas que requieren intervenciones contra enfermedades tropicales desatendidas.</t>
  </si>
  <si>
    <t>Meta 03.7: Para 2030, garantizar el acceso universal a servicios de salud sexual y reproductiva, incluidos la planificación de la familia, la información y la educación, y la integración de la salud reproductiva en las estrategias y los programas nacionales.</t>
  </si>
  <si>
    <t>3.7.1 Proporción de mujeres en edad de procrear (entre 15 y 49 años) que cubren sus necesidades de planificación familiar con métodos modernos.</t>
  </si>
  <si>
    <r>
      <rPr>
        <b/>
        <sz val="12"/>
        <rFont val="Candara"/>
        <family val="2"/>
      </rPr>
      <t xml:space="preserve">No Presupuestable </t>
    </r>
    <r>
      <rPr>
        <sz val="12"/>
        <rFont val="Candara"/>
        <family val="2"/>
      </rPr>
      <t xml:space="preserve">
RED 19. Para el 2024, se han disminuido en 7 puntos porcentuales los embarazos en niñas y adolescentes (De 18% en 2016 a 11% en 2032).</t>
    </r>
  </si>
  <si>
    <t>MIDES, MINEDUC, SEPREM</t>
  </si>
  <si>
    <t>Política Nacional de Comadronas de los cuatro pueblos de Guatemala: Maya, Garífuna, Xinka y Mestizo, 
Política Nacional de Promoción y Desarrollo Integral de las Mujeres 2008-2023, 
Política Pública Desarrollo Integral de la Primera Infancia</t>
  </si>
  <si>
    <t>3.7.2 Tasa de fecundidad de las adolescentes (entre 10 y 14 años y entre 15 y 19 años) por cada 1.000 mujeres de ese grupo de edad</t>
  </si>
  <si>
    <t>3.4.2 Tasa de mortalidad por suicidio</t>
  </si>
  <si>
    <t>3.8.1 Cobertura de servicios esenciales de salud</t>
  </si>
  <si>
    <t>M25- Para el año 2023 se ha incrementado en 50 el número de centros de salud tipo A y B</t>
  </si>
  <si>
    <t xml:space="preserve">MSPAS </t>
  </si>
  <si>
    <t>MICIVI</t>
  </si>
  <si>
    <t xml:space="preserve">Número de centros de salud </t>
  </si>
  <si>
    <t>Centros de salud tipo B: 281 
Centros de salud tipo A: 56 al año 2016</t>
  </si>
  <si>
    <t>3.b.1 Proporción de la población inmunizada con todas las vacunas incluidas en cada programa nacional</t>
  </si>
  <si>
    <t>M23-Para el año 2023 se ha incrementado el porcentaje de niñas y niños con esquema de vacunación completo en 9.6 puntos porcentuales</t>
  </si>
  <si>
    <t xml:space="preserve">Porcentaje de niños y niñas de 12-23 meses con esquema completo de vacunación </t>
  </si>
  <si>
    <t>ENSMI 2014-2015: 59</t>
  </si>
  <si>
    <t>3.b.2 Total de la asistencia oficial para el desarrollo neta destinada a los sectores de la investigación médica y la salud básica</t>
  </si>
  <si>
    <t>3.8.2 Proporción de la población con grandes gastos en salud por hogar como porcentaje del total de gastos o ingresos de los hogares.</t>
  </si>
  <si>
    <t>Meta E2P3M1: Reducir la tasa de mortalidad materna en cinco puntos porcentuales anuales, iniciando en 2015</t>
  </si>
  <si>
    <t>3.1.1 Razón de mortalidad materna</t>
  </si>
  <si>
    <t>RED 5. Para el 2024, se ha disminuido la razón de mortalidad materna en 90 muertes por cada cien mil nacidos vivos  (De 108 muertes en 2018, a 90 muertes por cada cien mil nacidos vivos en 2024) (MSPAS)</t>
  </si>
  <si>
    <t>M20-Para el año 2023 se redujo la razón de mortalidad materna en 14.4 puntos porcentuales</t>
  </si>
  <si>
    <t xml:space="preserve">Razon de mortalidad materna </t>
  </si>
  <si>
    <t>Linea de Base
año 2018
(86/100,000)</t>
  </si>
  <si>
    <t>3.1.2 Proporción de partos atendidos por personal sanitario especializado.</t>
  </si>
  <si>
    <t>Acceso a servicios de salud</t>
  </si>
  <si>
    <t>Meta E2P3M2: Para el año 2032, reducir la tasa de mortalidad infantil en veinticinco puntos.</t>
  </si>
  <si>
    <t>P2.c Tasa de mortalidad infantil</t>
  </si>
  <si>
    <t>RED 6. Para el 2024, se ha disminuido la tasa de mortalidad en la niñez en 5 puntos por cada mil nacidos vivos; y, Para el 2024, se ha disminuido la prevalencia de desnutrición crónica en niñas y niños menores de cinco años en 13.23 puntos porcentuales.</t>
  </si>
  <si>
    <t>MIDES, SESAN, MAGA, IGSS, INE (Estadísticas vitales)</t>
  </si>
  <si>
    <t>Política Nacional de Desarrollo, 
Política Pública Desarrollo Integral de la Primera Infancia</t>
  </si>
  <si>
    <t>M21-Para el año 2023 se redujo la tasa de mortalidad infantil en 10 puntos porcentuales</t>
  </si>
  <si>
    <t xml:space="preserve">Tasa de mortalidad en la niñez </t>
  </si>
  <si>
    <t>Linea de Base
año 2015
(28%)</t>
  </si>
  <si>
    <t>Meta E2P3M3: Para el año 2032, reducir la tasa de mortalidad en la niñez en treinta puntos</t>
  </si>
  <si>
    <t xml:space="preserve">3.2.1 Tasa de mortalidad de niños menores de 5 años </t>
  </si>
  <si>
    <t>3.2.2 Tasa de mortalidad neonatal.</t>
  </si>
  <si>
    <t>P2.b Tasa de mortalidad posneonatal.</t>
  </si>
  <si>
    <t>P2.d Porcentaje de niños y niñas de 12-23 meses con esquema completo de vacunación.</t>
  </si>
  <si>
    <t>Meta E2P4M1: Reducir la carga de las principales enfermedades infecciosas, parasitarias y las crónico-degenerativas, con base en los datos institucionalizados y homologados del sector salud.</t>
  </si>
  <si>
    <t>3.4.1 Tasa de mortalidad atribuida a las enfermedades cardiovasculares, el cáncer, la diabetes o las enfermedades respiratorias crónicas</t>
  </si>
  <si>
    <t xml:space="preserve">Política Nacional de Desarrollo </t>
  </si>
  <si>
    <t>3.a.1 Prevalencia del consumo actual de tabaco a partir de los 15 años de edad (edades ajustadas)</t>
  </si>
  <si>
    <t>Política de Desarrollo Social y Población</t>
  </si>
  <si>
    <r>
      <rPr>
        <u/>
        <sz val="12"/>
        <rFont val="Candara"/>
        <family val="2"/>
      </rPr>
      <t>Incidencia</t>
    </r>
    <r>
      <rPr>
        <sz val="12"/>
        <rFont val="Candara"/>
        <family val="2"/>
      </rPr>
      <t xml:space="preserve"> de enfermedades infecciosas y crónico degenerativas en adultos (diabetes, influenza, neumonía, diarrea, hepatitis A, B, C, D, VIH)</t>
    </r>
  </si>
  <si>
    <r>
      <rPr>
        <u/>
        <sz val="12"/>
        <rFont val="Candara"/>
        <family val="2"/>
      </rPr>
      <t>Prevalencia</t>
    </r>
    <r>
      <rPr>
        <sz val="12"/>
        <rFont val="Candara"/>
        <family val="2"/>
      </rPr>
      <t xml:space="preserve"> de enfermedades infeccionas y crónico degenerativas en adultos (diabetes, influenza, neumonía, diarrea, hepatitis A, B, C, D, VIH) según el nivel de desagregación disponible</t>
    </r>
  </si>
  <si>
    <t>Política de Desarrollo Social y Población. 
Política Pública Respecto de la Prevención a las Infecciones de Transmisión Sexual ITS, y a la respuesta a la epidemia del Síndrome de Inmunodeficiencia Adquirida SIDA</t>
  </si>
  <si>
    <t>Meta E2P4M2: Garantizar la provisión y atención en los servicios de salud al 100% de la población que enferma.</t>
  </si>
  <si>
    <t>3.c.1 Densidad y distribución del personal sanitario</t>
  </si>
  <si>
    <t>3.d.1 Capacidad prevista en el Reglamento sanitario internacional (RSI) y preparación para emergencias de salud</t>
  </si>
  <si>
    <t>Política de Desarrollo Social y Población. 
Política Nacional de Comadronas de los cuatro pueblos de Guatemala: Maya, Garífuna, Xinka y Mestizo</t>
  </si>
  <si>
    <t>Meta E2P5M1a: Alcanzar, en 2025, una tasa global de fecundidad de 2 hijos por mujer, para contribuir al mejoramiento de su salud y de la de su familia</t>
  </si>
  <si>
    <t>P2.a Tasa global de fecundidad.</t>
  </si>
  <si>
    <t>M24-Para el año 2023, se ha incrementado en 4 unidades la red hospitalaria</t>
  </si>
  <si>
    <t xml:space="preserve">Número de hospitales </t>
  </si>
  <si>
    <t>46 al año 2019</t>
  </si>
  <si>
    <t>Recursos naturales hoy y para el futuro</t>
  </si>
  <si>
    <t xml:space="preserve">2. Hambre cero, 
6. Agua limpia y saneamiento, </t>
  </si>
  <si>
    <t xml:space="preserve">Acceso al agua y gestión de los recursos naturales </t>
  </si>
  <si>
    <t xml:space="preserve">Meta 12.2: Para 2030, lograr la ordenación sostenible y el uso eficiente de los recursos naturales   </t>
  </si>
  <si>
    <t>Meta 06.1: Para 2030, lograr el acceso universal y equitativo a agua potable segura y asequible para todos</t>
  </si>
  <si>
    <t xml:space="preserve">6.1.1 Proporción de la población que dispone de servicios de suministro de agua potable gestionados de manera segura </t>
  </si>
  <si>
    <t>RED 7. Para el 2024, se ha incrementado en 10.8 puntos porcentuales el acceso a agua potable domiciliar en los hogares guatemaltecos (De 76.3% en 2014 a 87.10% en
2024).</t>
  </si>
  <si>
    <t>Política Nacional de Desarrollo. 
Política Nacional del Sector de Agua Potable y Saneamiento</t>
  </si>
  <si>
    <t>Meta 12.2: Para 2030, lograr la ordenación sostenible y el uso eficiente de los recursos naturales</t>
  </si>
  <si>
    <t>Meta 06.3: Para 2030, mejorar la calidad del agua mediante la reducción de la contaminación, la eliminación del vertimiento y la reducción al mínimo de la descarga de materiales y productos químicos peligrosos, la reducción a la mitad del porcentaje de aguas residuales sin tratar y el aumento del reciclado y la reutilización en condiciones de seguridad en un [x]% a nivel mundial</t>
  </si>
  <si>
    <t xml:space="preserve">6.3.1 Proporción de aguas residuales tratadas de manera segura </t>
  </si>
  <si>
    <t>MARN</t>
  </si>
  <si>
    <t>MSPAS, INFOM</t>
  </si>
  <si>
    <t xml:space="preserve">Ambiental </t>
  </si>
  <si>
    <t xml:space="preserve">6.b.1 Proporción de dependencias administrativas locales con políticas y procedimientos operacionales establecidos para la participación de las comunidades locales en la ordenación del agua y el saneamiento </t>
  </si>
  <si>
    <t>Política Nacional del Sector de Agua Potable y Saneamiento</t>
  </si>
  <si>
    <t>Proporción de municipios con sistemas de tratamiento adecuado de desechos líquidos.</t>
  </si>
  <si>
    <t xml:space="preserve">2. Hambre cero, 
6. Energía asequible y no contaminante </t>
  </si>
  <si>
    <t>Meta 07.2: Para 2030, aumentar sustancialmente el porcentaje de la energía renovable en el conjunto de fuentes de energía</t>
  </si>
  <si>
    <t>7.2.1 Proporción de energía renovable en el consumo final total de energía</t>
  </si>
  <si>
    <t>INDE</t>
  </si>
  <si>
    <t>Política Energética 2013-2027</t>
  </si>
  <si>
    <t>P3.j Proporción de la energía eléctrica proveniente de Hidroelectricidad</t>
  </si>
  <si>
    <t xml:space="preserve">6. Energía asequible y no contaminante 
12. Producción y consumo responsables </t>
  </si>
  <si>
    <t xml:space="preserve">Meta 12.2: Para 2030, lograr la ordenación sostenible y el uso eficiente de los recursos naturales </t>
  </si>
  <si>
    <t>12.2.1 Huella material en términos absolutos, huella material per cápita y huella material por PIB</t>
  </si>
  <si>
    <t>BANGUAT</t>
  </si>
  <si>
    <t xml:space="preserve">12.2.2 Consumo material interior en términos absolutos, consumo material interior per cápita y consumo material interior por PIB </t>
  </si>
  <si>
    <t>12.a.1 Cantidad de apoyo en materia de investigación y desarrollo prestado a los países en desarrollo para el consumo y la producción sostenibles y las tecnologías ecológicamente racionales</t>
  </si>
  <si>
    <t>Meta 12.4: 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</si>
  <si>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12.4.1 Número de partes en los acuerdos ambientales multilaterales internacionales relacionados con los desechos peligrosos y otros productos químicos, que cumplen sus compromisos y obligaciones de transmitir información como lo exige cada acuerdo</t>
  </si>
  <si>
    <t>MAGA</t>
  </si>
  <si>
    <t xml:space="preserve">11. Ciudades y comunidades sostenibles, 
13. Acción por el clima </t>
  </si>
  <si>
    <t xml:space="preserve">Meta 13.1: Fortalecer la resiliencia y la capacidad de adaptación a los riesgos relacionados con el clima y los desastres naturales en todos los países </t>
  </si>
  <si>
    <t xml:space="preserve">11.5.2 Pérdidas económicas causadas directamente por los desastres en relación con el PIB mundial, incluidos los daños ocasionados por los desastres en infraestructuras esenciales y las perturbaciones para servicios básicos </t>
  </si>
  <si>
    <t>Política Nacional para la Reducción de Riesgo a los Desastres en Guatemala
Política de Desarrollo Social  y Población</t>
  </si>
  <si>
    <t>M34- Para el año 2023 se ha incrementado en Q 17.0 millones el monto asignado al fondo social para la atención a desastres</t>
  </si>
  <si>
    <t xml:space="preserve">CONRED </t>
  </si>
  <si>
    <t xml:space="preserve">Monto asignado al fondo social para la atención a desastres  </t>
  </si>
  <si>
    <t>Q 8.000,000 al año 2018</t>
  </si>
  <si>
    <t xml:space="preserve"> 13.1.2/11.b.1: Número de países que adoptan y aplican estrategias nacionales de reducción del riesgo de desastres en consonancia con el Marco de Sendai para la Reducción del Riesgo de Desastres 2015-2030</t>
  </si>
  <si>
    <t>13.1.3/11.b.2 Proporción de gobiernos locales que adoptan y aplican estrategias de reducción del riesgo de desastres a nivel local en consonancia con el Marco de Sendai para la Reducción del Riesgo de Desastres 2015-2030</t>
  </si>
  <si>
    <t>Indicador: 13.2.1 Número de países con contribuciones determinadas a nivel nacional, estrategias a largo plazo, planes nacionales de adaptación, estrategias según se informa en las comunicaciones de adaptación y las comunicacio</t>
  </si>
  <si>
    <t>11.a.1 Número de países que cuentan con políticas urbanas nacionales o planes de desarrollo regionales que a) responden a la dinámica de la población, b) garantizan un desarrollo territorial equilibrado y c) aumentan el margen fiscal local</t>
  </si>
  <si>
    <t>Política Nacional para la Reducción de Riesgo a los Desastres en Guatemala, 
Política Nacional de Desarrollo</t>
  </si>
  <si>
    <t>13.3.2 Numero de paises que han comunicado una mayor creacion de capacidad institucional, sistematica e individual para aplicar la adaptacion, la mitigacion y la transferencia de tecnologia y las medidas de desarrollo</t>
  </si>
  <si>
    <t xml:space="preserve">13.a.1 Suma en dólares de los Estados Unidos movilizada por año a partir de 2020 como parte del compromiso de los 100.000 millones de dólares </t>
  </si>
  <si>
    <t>11. Ciudades y comunidades sostenibles, 
13. Acción por el clima 
15. Vida de ecosistemas terrestres</t>
  </si>
  <si>
    <t>Meta 14.5: Para 2020, conservar por lo menos el 10% de las zonas costeras y marinas, de conformidad con las leyes nacionales y el derecho internacional y sobre la base de la mejor información científica disponible</t>
  </si>
  <si>
    <t>14.5.1 Cobertura de las zonas protegidas en relación con las zonas marinas</t>
  </si>
  <si>
    <t>Política de Conservación, Protección y Mejoramiento del Ambiente y de los Recursos Naturales
Política Nacional de Humedales de Guatemala
Política Ambiental de Género 
Política Forestal de Guatemala
Política para la Desconcentración y Descentralización de la Gestión Ambiental en Guatemala.
Política para el Manejo Integral de las Zonas Marino Costeras de Guatemala</t>
  </si>
  <si>
    <t>P3.d Tasa de deforestación del bosque de Mangle</t>
  </si>
  <si>
    <t>RED 8. Para el 2024, se ha incrementado la cobertura forestal a 33.7 por ciento a nivel nacional  (33.0% en 2016)</t>
  </si>
  <si>
    <t xml:space="preserve">INAB, CONAP </t>
  </si>
  <si>
    <t>MAGA, MEM, MARN, MINGOB/DIPRONA, MINDEF, AMSA, AMSCLAE, CONRED</t>
  </si>
  <si>
    <t>M46- Para el año 2023 la superficie terrestre cubierta con cobertura forestal se ubica en 33.7%</t>
  </si>
  <si>
    <t>MAGA, INAB</t>
  </si>
  <si>
    <t>CONAP, MEM, MARN, MINGOB/DIPRONA, MINDEF, AMSA, AMSCLAE, CONRED</t>
  </si>
  <si>
    <t xml:space="preserve">Resultado </t>
  </si>
  <si>
    <t xml:space="preserve">15.1.1. Superficie forestal como proporción de la superficie total 
</t>
  </si>
  <si>
    <t>Linea de Base
año 2016
(33.0%)</t>
  </si>
  <si>
    <t xml:space="preserve">6.6.1 Cambio en la extensión de los ecosistemas relacionados con el agua a lo largo del tiempo </t>
  </si>
  <si>
    <t>Subindicador 3:cantidad de agua (descargada)  en ríos y estuarios</t>
  </si>
  <si>
    <t>Subindicador 5: cantidad de agua subterránea dentro de los acuíferos.</t>
  </si>
  <si>
    <t>14.1.1 Índice de eutrofización en cuerpos de agua (lagos y ríos, costera) densidad de desechos flotantes/ Parámetros de eutrofización (%, tasa, volumen,)</t>
  </si>
  <si>
    <t xml:space="preserve">13. Acciones por el clima, 
15. Vida de ecosistemas terrestres </t>
  </si>
  <si>
    <t xml:space="preserve">Meta 15.2: Para 2020, promover la ordenación sostenible de todos los tipos de bosques, poner fin a la deforestación, recuperar los bosques degradados e incrementar la forestación y la reforestación en un [x]% a nivel mundial </t>
  </si>
  <si>
    <t>Proporcion de la superficie del territorio con bosque potenial forestal bajo manejo con incentivos por tipo de manejo.</t>
  </si>
  <si>
    <t>15.a.1 La asistencia oficial para el desarrollo y el gasto publico en la conservacion y el uso sostenible de la diversidad biologica y los ecosistemas</t>
  </si>
  <si>
    <t>15.2.1 Progresos en la gestión forestal sostenible</t>
  </si>
  <si>
    <t>15.2.1.a Subindicador Área de bosque natural bajo manejo mediante incentivos forestales y otros</t>
  </si>
  <si>
    <t>15.2.2.b Subindicador Plantaciones forestales bajo manejo mediante incentivos forestales y otros</t>
  </si>
  <si>
    <t>15.2.3.c Subindicador Sistemas agroforestales bajo manejo mediante incentivos forestales y otros</t>
  </si>
  <si>
    <t>15.b.1 Asistencia Oficial para el Desarrollo y gasto público destinado a la Conservación y el uso sostenible de la biodiversidad y los ecosistemas.</t>
  </si>
  <si>
    <t>15.5.1 Índe la Lista Roja / especies amenazadas</t>
  </si>
  <si>
    <t xml:space="preserve">15.7.1 Proporción de vida silvestre comercializada que ha sido objeto de caza furtiva o de tráfico ilícito </t>
  </si>
  <si>
    <t xml:space="preserve">Meta 15.3: Para 2020, luchar contra la desertificación, rehabilitar las tierras y los suelos degradados, incluidas las tierras afectadas por la desertificación, la sequía y las inundaciones, y procurar lograr un mundo con una degradación neutra del suelo     </t>
  </si>
  <si>
    <t>15.3.1 Proporción de tierras degradadas en comparación con la superficie total</t>
  </si>
  <si>
    <t>Meta E4P1M2 Se han estabilizado las emisiones de CO2-e per cápita en 2.5 toneladas.</t>
  </si>
  <si>
    <t>P3.g Emisiones de dióxido de carbono (per cápita)</t>
  </si>
  <si>
    <t xml:space="preserve">11.6.2 Niveles medios anuales de partículas finas (por ejemplo, PM2.5 y PM10) en las ciudades (ponderados según la población) </t>
  </si>
  <si>
    <t>Meta E4P2M1 Un 32% del territorio terrestre se encuentra cubierto por bosques que generan bienes económicos y ambientales para la población.</t>
  </si>
  <si>
    <t>Porcentaje de bosques que generan bienes económicos y ambientales</t>
  </si>
  <si>
    <t xml:space="preserve">Meta E4P2M2 En 2032, al menos un 29% del territorio del país se encuentra cubierto por bosques naturales y se ha incrementado en un 3% la cobertura forestal por medio de la restauración ecológica en tierras que tienen capacidad de uso para protección y conservación de bosques. </t>
  </si>
  <si>
    <t>15.1.1 Superficie forestal como proporción de la superficie total</t>
  </si>
  <si>
    <t>Proporcion de la superficie del territorio cubierta con bosque natural</t>
  </si>
  <si>
    <t>15.1.2 Proporción de lugares importantes para la diversidad biológica terrestre y de agua dulce que forman parte de zonas protegidas, desglosada por tipo de ecosistema (IBA aves y biodiviersidad terrestre, acuatica y Zero extincion)</t>
  </si>
  <si>
    <t>P3.b Tasa de Deforestación</t>
  </si>
  <si>
    <t xml:space="preserve">Meta E4P2M4 Superar los 600 puntos en la efectividad de manejo del Sistema Guatemalteco de Áreas Protegidas (Sigap). </t>
  </si>
  <si>
    <t>P3.h Nivel de efectividad de Manejo de Áreas Protegidas SIGAP</t>
  </si>
  <si>
    <t>Meta E4P2M5 Reducir a cero la deforestación anual neta en zonas núcleo de áreas protegidas.</t>
  </si>
  <si>
    <t xml:space="preserve">Tasa de deforestación neta en zonas núcleo de áreas protegidas </t>
  </si>
  <si>
    <t>Tasa de deforestacion anual en areas protegidas</t>
  </si>
  <si>
    <t>15.4.1 Cobertura por zonas protegidas de lugares importantes para la diversidad biológica de las montañas desglosada para IBAs Y AZEs</t>
  </si>
  <si>
    <t xml:space="preserve">15.4.2 Índice de cobertura verde de las montañas </t>
  </si>
  <si>
    <t>Meta E4P3M1 En el 2032, las instituciones públicas y la sociedad disponen de una Ley de Aguas consensuada, con enfoque de gestión integrada de recursos hídricos.</t>
  </si>
  <si>
    <t xml:space="preserve">6.5.1 Grado de implementación de la ordenación integrada de los recursos hídricos (0-100) </t>
  </si>
  <si>
    <t xml:space="preserve">Ley nacional de aguas  con enfoque GIRH aplicada </t>
  </si>
  <si>
    <t>Meta E4P3M3a Al menos 10,000 millones de m3 de agua están siendo almacenados por medio de lagunetas y embalses.</t>
  </si>
  <si>
    <t xml:space="preserve">6.4.2 Nivel de estrés por escasez de agua: extracción de agua dulce como proporción de los recursos de agua dulce disponibles </t>
  </si>
  <si>
    <r>
      <t>Millones de m</t>
    </r>
    <r>
      <rPr>
        <vertAlign val="superscript"/>
        <sz val="12"/>
        <rFont val="Candara"/>
        <family val="2"/>
      </rPr>
      <t>3</t>
    </r>
    <r>
      <rPr>
        <sz val="12"/>
        <rFont val="Candara"/>
        <family val="2"/>
      </rPr>
      <t xml:space="preserve"> de agua almacenada en lagunetas y embalses </t>
    </r>
  </si>
  <si>
    <t>Meta: E4P3M3B Se ha reducido a cero las pérdidas de vidas humanas a causa de inundaciones.</t>
  </si>
  <si>
    <t>Indicador 13.1.1/11.5.1: Número de muertes, personas desaparecidas y personas directamente afectadas atribuidas a desastres por 100.000 habitantes</t>
  </si>
  <si>
    <t>Política Nacional para la Reducción de Riesgo a los Desastres en Guatemala
Política de Desarrollo Social  y Población</t>
  </si>
  <si>
    <t>Meta E4P3M4 Al menos el 50% de las tierras consideradas como de muy alto y alto potencial para riego poseen sistemas eficientes de riego para la mejora de la productividad agrícola.</t>
  </si>
  <si>
    <t>Porcentaje de superficie de tierras bajo riego de acuerdo al potencial de riego¹. desglosadda por tipo de sistemas</t>
  </si>
  <si>
    <t>Meta E4P3M6 Las 38 cuencas hidrográficas del país cuentan con un índice de calidad de agua.</t>
  </si>
  <si>
    <t>6.3.2 Proporción de masas de agua de buena calidad</t>
  </si>
  <si>
    <t>Meta E4P3M7 Incrementar al 90% el acceso a agua potable y saneamiento mejorado</t>
  </si>
  <si>
    <t xml:space="preserve">6.a.1 Volumen de la asistencia oficial para el desarrollo destinada al agua y el saneamiento que forma parte de un plan de gastos coordinados del gobierno </t>
  </si>
  <si>
    <t xml:space="preserve">6.2.1 Proporción de la población que utiliza servicios de saneamiento gestionados de manera segura, incluida una instalación para lavarse las manos con agua y jabón </t>
  </si>
  <si>
    <t xml:space="preserve">RED 20. Para el 2024, se ha incrementado en 21 puntos porcentuales el acceso a saneamiento
básico en los hogares guatemaltecos (De 53.3% en 2014 a 74.3% en 2024) </t>
  </si>
  <si>
    <t>MARN, INFOM</t>
  </si>
  <si>
    <t>Meta E4P8M2 Se han ampliado las áreas de las zonas marino costeras, sitios Ramsar, ecosistemas lacustres y pluviales que se encuentran bajo algún mecanismo de uso sostenible y/o conservación.</t>
  </si>
  <si>
    <t>P3.f Proporción de zonas marino-costeras respecto a superficie conservada.</t>
  </si>
  <si>
    <t>Proporción de territorio nacional definido como sitio RAMSAR, Lacustre, Pluviales bajo mecanismo de uso sostenido (planes de manejo) y/o conservacion conservación (area  protegida).</t>
  </si>
  <si>
    <t>Meta E4P10M1 Reducir el consumo de leña a 2.00 m3/ persona/año.</t>
  </si>
  <si>
    <t>P3.e Consumo per cápita (o de hogares) de leña, según territorio urbano/rural</t>
  </si>
  <si>
    <r>
      <rPr>
        <b/>
        <sz val="12"/>
        <rFont val="Candara"/>
        <family val="2"/>
      </rPr>
      <t xml:space="preserve">No Presupuestable </t>
    </r>
    <r>
      <rPr>
        <sz val="12"/>
        <rFont val="Candara"/>
        <family val="2"/>
      </rPr>
      <t xml:space="preserve">
RED 21. Para el 2024 se ha disminuido en 25 por cientos el consumo excedente de leña a nivel nacional (De 5,725,290 toneladas en 2018 a 4,293,967.5 toneladas en 2024).</t>
    </r>
  </si>
  <si>
    <t xml:space="preserve">MAGA, MEM, MARN, MINGOB/ DIPRONA; AMSA, AMSCLAE, INDE; INE, </t>
  </si>
  <si>
    <t xml:space="preserve"> Política Energética 2013-2027; 
Política de Conservación, Protección y Mejoramiento del Ambiente y de los Recursos Naturales, 
Política Forestal de Guatemala </t>
  </si>
  <si>
    <t>Sin meta PGG 2020-2024</t>
  </si>
  <si>
    <t>Consumo de leña anual/percapita/m3</t>
  </si>
  <si>
    <t xml:space="preserve">7. Energía asequible y no contaminante </t>
  </si>
  <si>
    <t>Meta E4P10M3 El 10% del combustible utilizado se deriva de combustibles no fósiles</t>
  </si>
  <si>
    <t>7.1.2 Población cuya fuente primaria de energía consiste en combustibles y tecnología limpios</t>
  </si>
  <si>
    <t xml:space="preserve">12.c.1 Cuantía de los subsidios a los combustibles fósiles por unidad de PIB (producción y consumo) y como proporción del total de los gastos nacionales en combustibles fósiles </t>
  </si>
  <si>
    <t xml:space="preserve">7.a.1 Suma en dólares de los Estados Unidos movilizada por año a partir de 2020 como parte del compromiso de los 100.000 millones de dólares desglosada por tipo de tematica (energia, tecnología, etc.) </t>
  </si>
  <si>
    <t>Porcentaje de combustible utilizado derivado de combustiles no fósiles.</t>
  </si>
  <si>
    <t>Riqueza para todas y todos</t>
  </si>
  <si>
    <t xml:space="preserve">8. Trabajo decente y crecimiento económico, 
10. Reducción de las desiguladades  </t>
  </si>
  <si>
    <t xml:space="preserve">Empleo e inversión </t>
  </si>
  <si>
    <t>Meta: E3P4M1 Se ha reducido la precariedad laboral mediante la generación de empleos decentes y de calidad.</t>
  </si>
  <si>
    <t xml:space="preserve">Meta 04.4: Para 2030, aumentar en un [x] % el número de jóvenes y adultos que tienen las competencias necesarias, en particular técnicas y profesionales, para acceder al empleo, el trabajo decente y el emprendimiento. </t>
  </si>
  <si>
    <t>4.4.1 Proporción de jóvenes y adultos con conocimientos de tecnología de la información y las comunicaciones (TIC), desglosada por tipo de conocimiento técnico</t>
  </si>
  <si>
    <t>MINECO, IGSS, INTECAP, SENACYT</t>
  </si>
  <si>
    <t>Meta E3P1M1: En 2032, el crecimiento del PIB real ha sido paulatino y sostenido, hasta alcanzar una tasa no menor del 5.4%: a) Rango entre 3.4 y 4.4% en el quinquenio 2015-2020 b) Rango entre 4.4 y 5.4% en el quinquenio 2021-2025. c) No menor del 5.4% en los siguientes años, hasta llegar a 2032.</t>
  </si>
  <si>
    <t>Meta 07.3 Para 2030, duplicar la tasa mundial de mejora de la eficiencia energética</t>
  </si>
  <si>
    <t>7.3.1 Intensidad energética medida en función de la energía primaria y el PIB</t>
  </si>
  <si>
    <t>Tasa de eficiencia energética</t>
  </si>
  <si>
    <t>7.b.1 Capacidad instalada de generación de energía renovable en los países en desarrollo (en watts per cápita)</t>
  </si>
  <si>
    <t>Meta 08.2: Lograr niveles más elevados de productividad económica mediante la diversificación, la modernización tecnológica y la innovación, entre otras cosas centrando la atención en sectores de mayor valor añadido y uso intensivo de mano de obra</t>
  </si>
  <si>
    <t>8.10.1 Número de sucursales de bancos comerciales por cada 100,000 adultos</t>
  </si>
  <si>
    <t>SIB</t>
  </si>
  <si>
    <t>8.10.1 Número de cajeros automáticos por cada 100,000 adultos</t>
  </si>
  <si>
    <t>Porcentaje de los recursos del Estado destinados a la investigación</t>
  </si>
  <si>
    <t>17.6.1 Suscripciones a Internet de banda ancha fija por cada 100 habitantes, desglosadas por velocidad</t>
  </si>
  <si>
    <t>5.b.1 Proporción de personas que utilizan teléfonos móviles, desglosados por sexo</t>
  </si>
  <si>
    <t>9.b.1 Proporción de valor agregado por la industria de tecnología mediana y alta del valor añadido total</t>
  </si>
  <si>
    <t>Meta 08.9: Para 2030, elaborar y poner en práctica políticas encaminadas a promover un turismo sostenible que cree puestos de trabajo y promueva la cultura y los productos locales</t>
  </si>
  <si>
    <t>Índice de competitividad turística</t>
  </si>
  <si>
    <t>RED 10. Para el 2024, se ha mantenido en 3.5 de calificación del índice de competitividad turística (de 3.5 en la edición 2017 del foro de económico mundial).</t>
  </si>
  <si>
    <t xml:space="preserve">INGUAT </t>
  </si>
  <si>
    <t>Política Nacional para el Desarrollo Turístico 
Sostenible de Guatemala 2012-2022</t>
  </si>
  <si>
    <t>Relaciones con el Mundo</t>
  </si>
  <si>
    <t>M50-Para el año 2023 se ha mejorado la calificación el índice de competitividad turística en 0.6 puntos porcentuales</t>
  </si>
  <si>
    <t xml:space="preserve">Calificación indice de competitividad turística </t>
  </si>
  <si>
    <t>Linea de Base
año 2019
(3.4)</t>
  </si>
  <si>
    <t>12.b.1 Implementación de herramientas contables estándar para monitorear los aspectos económicos y ambientales de la sostenibilidad del turismo</t>
  </si>
  <si>
    <t>INGUAT</t>
  </si>
  <si>
    <t>8.9.1 Proporción directa del turismo en el PIB como proporción del PIB total y en la tasa de crecimiento</t>
  </si>
  <si>
    <t>M49-Para el año 2023 se ha completado el impulso de la marca país</t>
  </si>
  <si>
    <t xml:space="preserve">MINEX </t>
  </si>
  <si>
    <t>Indicadores de marca pais</t>
  </si>
  <si>
    <t>Linea de Base
año 2019
(0.0%)</t>
  </si>
  <si>
    <t>Meta 09.3: Aumentar el acceso de las pequeñas empresas industriales y otras empresas, en particular en los países en desarrollo, a los servicios financieros, incluido el acceso a créditos asequibles, y su integración en las cadenas de valor y los mercados</t>
  </si>
  <si>
    <t>9.3.1 Proporción de industrias en pequeña escala en el valor agregado total de la industria</t>
  </si>
  <si>
    <t>9.3.2 Porcentaje de participación de la cartera de créditos (empresarial menor)</t>
  </si>
  <si>
    <t>Indice de solvencia del sistema bancario</t>
  </si>
  <si>
    <t>Linea de base 2019
 (15%)</t>
  </si>
  <si>
    <t>Porcentaje de participación de la cartera de microcréditos</t>
  </si>
  <si>
    <t>Meta 10.1: Para 2030, lograr progresivamente y mantener el crecimiento de los ingresos del 40% más pobre de la población a una tasa superior a la media nacional</t>
  </si>
  <si>
    <t>10.1.1 Tasas de crecimiento de los gastos o ingresos de los hogares per cápita entre el 40% más pobre de la población y la población total</t>
  </si>
  <si>
    <t>Meta 12.5: Para 2030, disminuir de manera sustancial la generación de desechos mediante políticas de prevención, reducción, reciclaje y reutilización</t>
  </si>
  <si>
    <t>12.6.1 Número de empresas que publican informes sobre sostenibilidad</t>
  </si>
  <si>
    <t>12.7.1 Grado de implementación de políticas de contratación pública sostenible y planes de acción</t>
  </si>
  <si>
    <t>8.1.1 Tasa de crecimiento anual del PIB real per cápita</t>
  </si>
  <si>
    <t>8.2.1 Tasa de crecimiento anual del PIB real por persona empleada</t>
  </si>
  <si>
    <t>17.4.1 Servicio de la deuda pública como proporción de las exportaciones de bienes y servicios</t>
  </si>
  <si>
    <t>17.10.1 Tasa arancelaria promedio ponderado aplicada por Guatemala a productos manufacturados importados (%)</t>
  </si>
  <si>
    <t>17.11.1 Participación de los países en desarrollo y los países menos adelantados en las exportaciones mundiales</t>
  </si>
  <si>
    <t>10.a.1 Proporción de líneas arancelarias que se aplican a las importaciones de los países menos adelantados y los países en desarrollo con arancel cero</t>
  </si>
  <si>
    <t>9.a.1 Total de apoyo internacional oficial (asistencia para el desarrollo más otras corrientes oficiales ) a la infraestructura.</t>
  </si>
  <si>
    <t>8.a.1 Ayuda para los compromisos y desembolsos comerciales</t>
  </si>
  <si>
    <t>17.2.1 Asistencia oficial para el desarrollo neta, total y para los países menos adelantados, como proporción del ingreso nacional bruto (INB) de los donantes del Comité de Asistencia para el Desarrollo de la Organización de Cooperación y Desarrollo Económicos (OCDE)</t>
  </si>
  <si>
    <t>17.9.1 Valor en dólares de la asistencia financiera y técnica (incluso mediante la cooperación Norte-Sur, Sur-Sur y triangular) prometida a los países en desarrollo</t>
  </si>
  <si>
    <t>17.3.1 Inversión extranjera directa, asistencia oficial para el desarrollo y cooperación Sur-Sur como proporción del presupuesto nacional total</t>
  </si>
  <si>
    <t>17.17.1 Monto en dólares de los Estados Unidos comprometido con asociaciones público-privadas para infraestructura</t>
  </si>
  <si>
    <t>Meta E3P3M1: Se ha asegurado un nivel de inversión en capital físico (formación bruta de capital fijo –FBCF-) no menor al 20% del PIB y un nivel de gasto público de capital por encima del 5% del PIB. El incremento de la FBCF deberá ser progresivo y sostenido: a) No menor que el 17% del PIB durante el primer quinquenio b) Mayor que el 19% durante el segundo quinquenio c) No menor que el 20% a partir de la finalización del segundo quinquenio, hasta llegar al año 2032.</t>
  </si>
  <si>
    <t xml:space="preserve">9.2.1 Valor agregado por manufactura per cápita </t>
  </si>
  <si>
    <t>Formación bruta de capital fijo como proporción del PIB</t>
  </si>
  <si>
    <t>9.2.1 Valor agregado por manufactura como proporción del PIB</t>
  </si>
  <si>
    <t>9.1.2 Volumen de transporte de pasajeros y carga, por medio de transporte</t>
  </si>
  <si>
    <t>9.1.1 Proporción de la población rural que vive a menos de 2 km de una carretera transitable todo el año</t>
  </si>
  <si>
    <t>9.2.2 Empleo en la manufactura como proporción del empleo total</t>
  </si>
  <si>
    <t>8.8.1 Lesiones ocupacionales mortales por cada 100.000 trabajadores</t>
  </si>
  <si>
    <t>8.8.1 Lesiones ocupacionales no mortales por cada 100.000 trabajadores</t>
  </si>
  <si>
    <t>8.8.2 Aumento del cumplimiento nacional de derechos laborales (libertad de asociación y negociación colectiva) sobre la base de fuentes textuales de la OIT y la legislación nacional desglosado por sexo y condición de migrante</t>
  </si>
  <si>
    <t>E3P4M3 b) Disminución gradual de la informalidad a partir del último dato disponible: 69.2%.</t>
  </si>
  <si>
    <t>8.3.1 Proporción de empleo informal en el empleo total, por sector y sexo</t>
  </si>
  <si>
    <t>Política Nacional de Empleo Digno 2017-2032
Política Económica 2016-2021
Política Nacional para el Desarrollo de las Micro, Pequeñas y Medianas Empresas</t>
  </si>
  <si>
    <t>E3P4M4 c) Disminución gradual de la tasa de desempleo a partir del último dato disponible: 3.2%.</t>
  </si>
  <si>
    <t>8.5.2 Tasa de desempleo</t>
  </si>
  <si>
    <t>E3P4M5 d) Eliminación del porcentaje de trabajadores que viven en pobreza extrema.</t>
  </si>
  <si>
    <t>8.5.1 Ingreso medio al mes de personas ocupadas</t>
  </si>
  <si>
    <t xml:space="preserve">Meta: E4P9M2 Energía de calidad en todo el país para su utilización en actividades productivas, industriales, comerciales y agrícolas. </t>
  </si>
  <si>
    <t>7.2.1 Proporción de la generación de energía renovable en la generación total de energía eléctrica.</t>
  </si>
  <si>
    <t>MED 6 - En 2032, el crecimiento del PIB real ha sido paulatino y sostenido, hasta alcanzar una tasa no menor del 5.4%: a) Rango entre 3.4 y 4.4% en el quinquenio 2015-2020, b) Rango entre 4.4 y 5.4% en el quinquenio 2021-2025, c) no menor del 5.4 en los siguientes años, hasta llegar a 2032.</t>
  </si>
  <si>
    <r>
      <rPr>
        <b/>
        <sz val="12"/>
        <rFont val="Candara"/>
        <family val="2"/>
      </rPr>
      <t xml:space="preserve">No Presupuestable </t>
    </r>
    <r>
      <rPr>
        <sz val="12"/>
        <rFont val="Candara"/>
        <family val="2"/>
      </rPr>
      <t xml:space="preserve">
RED 22. Para el 2024, se ha incrementado en 3.5 puntos porcentuales, la tasa de crecimiento del PIB (De 3.1% en 2018 a 3.5% en 2024)</t>
    </r>
  </si>
  <si>
    <t>Gabinete Económico</t>
  </si>
  <si>
    <t>Indice de solvencia de las aseguradoras</t>
  </si>
  <si>
    <t>Linea de base 2019
 (66.90%)</t>
  </si>
  <si>
    <t xml:space="preserve">2. Hambre cero, 
10. Reducción de las desigualdades </t>
  </si>
  <si>
    <t xml:space="preserve">Seguridad alimentaria y nutricional </t>
  </si>
  <si>
    <t>Meta E2P2M1: Para el año 2032, reducir en no menos de 25 puntos porcentuales la desnutrición crónica en niños menores de cinco años, con énfasis en los niños y niñas de los pueblos maya, xinka y garífuna, y del área rural.</t>
  </si>
  <si>
    <t>Meta 02.1: Para 2030, poner fin al hambre y asegurar el acceso de todas las personas, en particular los pobres y las personas en situaciones vulnerables, incluidos los lactantes, a una alimentación sana, nutritiva y suficiente durante todo el año.</t>
  </si>
  <si>
    <t>2.1.1 Prevalencia de la subalimentación</t>
  </si>
  <si>
    <t xml:space="preserve">P5.c Tasa de enfermedades diarreicas en menores de 5 años por 100,000 habitantes. </t>
  </si>
  <si>
    <t>M22-Para el año 2023, se redujo el número de casos de morbilidad infantil en 5% anual</t>
  </si>
  <si>
    <t xml:space="preserve">Número de casos de morbilidad infantil (prevalencia) </t>
  </si>
  <si>
    <t>2018 línea base: 1.031,106</t>
  </si>
  <si>
    <t>2.2.2 Prevalencia de la malnutrición  entre los niños menores de 5 años, desglosada por tipo (emaciación y peso excesivo</t>
  </si>
  <si>
    <t>M26-Para el año 2023 se redujo la tasa desnutrición crónica en 7 puntos porcentuales</t>
  </si>
  <si>
    <t>Porcentaje de niños menores de 5 años de edad, cuya talla para la edad es menor que menos dos (-2 ) desviaciones estándar (DE) de la mediana de talla internacional de referencia (OMS).</t>
  </si>
  <si>
    <t>Linea de Base
año 2014
(46.50%)</t>
  </si>
  <si>
    <t>2.1.2 Prevalencia de la inseguridad alimentaria moderada o grave entre la población, según la Escala de Experiencia de Inseguridad Alimentaria</t>
  </si>
  <si>
    <t xml:space="preserve">2.a.2 Total de corrientes oficiales de recursos (asistencia oficial para el desarrollo más otras corrientes oficiales) destinado al sector agrícola. </t>
  </si>
  <si>
    <t xml:space="preserve">Meta E2P2M1: Para el año 2032, reducir en no menos de 25 puntos porcentuales la desnutrición crónica en niños menores de cinco años, con énfasis en los niños y niñas de los pueblos maya, xinka y garífuna, y del área rural. </t>
  </si>
  <si>
    <t xml:space="preserve">Meta 02.3: Para 2030, duplicar la productividad agrícola y los ingresos de los productores de alimentos en pequeña escala, en particular las mujeres, pueblos indígenas, agricultores familiares, pastores y  pescadores, lo que incluye acceso seguro y equitativo a la tierra, a otros recursos de producción e insumos, a conocimientos, a servicios financieros, a mercados y a oportunidades para la generación de valor añadido y empleos no agrícolas. </t>
  </si>
  <si>
    <t>2.b.1 Subsidios a la exportación de productos agropecuarios</t>
  </si>
  <si>
    <t>2.3.1 Volumen de produccion por unidad de trabajo según el tamaño de la empresa agropecuaria/pastoral/silvicola</t>
  </si>
  <si>
    <t>2.a.1 Indice de orientación agrícola para los gastos públicos</t>
  </si>
  <si>
    <t>2.c.1 Indicador de anomalias en los precios de los alimentos</t>
  </si>
  <si>
    <t xml:space="preserve">Meta 02.4: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 </t>
  </si>
  <si>
    <t>2.4.1 Proporción de la superficie agrícola en que se practica una agricultura productiva y sostenible</t>
  </si>
  <si>
    <t>2.2.1 Prevalencia del retraso del crecimiento (estatura para la edad, desviación típica &lt; -2 de la mediana de los patrones de crecimiento infantil de la Organización Mundial de la Salud (OMS) entre los niños menores de 5 años</t>
  </si>
  <si>
    <t>Meta E4P4M1 El 100% de los hogares agrícolas en estado de infrasubsistencia y el 50% de los hogares en estado de subsistencia han visto beneficios en sus niveles de productividad agrícola debido a la implementación de proyectos de agricultura familiar y agricultura tecnificada.</t>
  </si>
  <si>
    <t>2.3.2 Ingresos medios de los productores de alimentos en pequeña escala, desglosados por sexo y condición de indígena</t>
  </si>
  <si>
    <t>Meta E4P6M1: Asegurar la disponibilidad de tierras con capacidad de uso para la producción de granos básicos que garanticen la seguridad alimentaria</t>
  </si>
  <si>
    <t>P5.a Porcentaje de la cantidad de tierra agrícola disponible  utilizada para la producción de granos básicos</t>
  </si>
  <si>
    <t>P5.b Suministro de energía alimentaria per cápita</t>
  </si>
  <si>
    <t>15. Vida de ecosistemas terrestres</t>
  </si>
  <si>
    <t xml:space="preserve">Valor económico de los recursos naturales </t>
  </si>
  <si>
    <t>Meta 15.9: Para 2020, integrar los valores de los ecosistemas y la diversidad biológica en la planificación nacional y local, los procesos de desarrollo, las estrategias de reducción de la pobreza y la contabilidad</t>
  </si>
  <si>
    <t>Meta 02.5: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garantizar el acceso a los beneficios que se deriven de la utilización de los recursos genéticos y los conocimientos tradicionales y su distribución justa y equitativa, como se ha convenido internacionalmente</t>
  </si>
  <si>
    <t>2.5.1 Número de recursos genéticos vegetales y animales para la alimentación y la agricultura preservados en instalaciones de conservación a medio y largo plazo</t>
  </si>
  <si>
    <t xml:space="preserve">Ambiente </t>
  </si>
  <si>
    <t>2.5.2 Proporción de razas y variedades locales consideradas en riesgo de extinción, sin riesgo o con un nivel de riesgo desconocido</t>
  </si>
  <si>
    <t>Meta 06.4:: 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</si>
  <si>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6.4.1 Cambio en el uso eficiente de los recursos hídricos con el paso del tiempo</t>
  </si>
  <si>
    <t>6.4.2 Nivel de estrés hídrico: extracción de agua dulce en proporción a los recursos de agua dulce disponibles</t>
  </si>
  <si>
    <t>Política de Estado en Materia de Cursos de Agua Internacionales; 
Política de Promoción del Riego</t>
  </si>
  <si>
    <t>Meta: 6.5 Para 2030, poner en práctica la ordenación integrada de los recursos hídricos a todos los niveles, incluso mediante la cooperación transfronteriza, según proceda</t>
  </si>
  <si>
    <t>6.5.2 Proporción de la superficie de cuencas transfronterizas sujetas a arreglos operacionales para la cooperación en materia de aguas</t>
  </si>
  <si>
    <t>MINEX</t>
  </si>
  <si>
    <t>17.7.1 Total de los fondos aprobados y asignados a Guatemala a fin de promover el desarrollo, la transferencia y la difusión de tecnologías ecológicamente racionales.</t>
  </si>
  <si>
    <t xml:space="preserve">14. Vida submarina </t>
  </si>
  <si>
    <t>Meta 14.2: Para 2020, gestionar y proteger de manera sostenible los ecosistemas marinos y costeros con miras a evitar efectos nocivos importantes, incluso mediante el fortalecimiento de su resiliencia, y adoptar medidas para su restablecimiento a objeto de mantener.</t>
  </si>
  <si>
    <t>14.2.1 Proporción de zonas económicas exclusivas nacionales gestionadas mediante enfoques basados en los ecosistemas.</t>
  </si>
  <si>
    <t>Política de Estado en Materia de Cursos de Agua Internacionales</t>
  </si>
  <si>
    <t>14.a.1 Proporción del presupuesto total de investigación asignada a la investigación en el campo de la tecnología marina</t>
  </si>
  <si>
    <t xml:space="preserve">Política para el Manejo Integral de las Zonas Marino Costeras de Guatemala </t>
  </si>
  <si>
    <t>14.b.1 Progresos realizados por los países en el grado de aplicación de un marco jurídico, reglamentario, normativo o institucional que reconozca y proteja los derechos de acceso para la pesca en pequeña escala</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</si>
  <si>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</si>
  <si>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15.9.1 Avances en el logro de las metas nacionales establecidas de conformidad con la segunda Meta de Aichi para la Diversidad Biológica del Plan Estratégico para la Diversidad Biológica 2011- 2020</t>
  </si>
  <si>
    <t>Política Nacional de Bioseguridad de los Organismos Vivos Modificados  2013-2023, 
Política Nacional y Estrategias para el Desarrollo del Sistema Nacional de Áreas Protegidas</t>
  </si>
  <si>
    <t>Meta: E1P3M1 Para el año 2032, Guatemala posee un nuevo modelo de regionalización que apoya la gestión departamental y municipal.</t>
  </si>
  <si>
    <t xml:space="preserve">P6.c Porcentaje de avance en la elaboración del Modelo de regionalización </t>
  </si>
  <si>
    <t xml:space="preserve">Política Nacional de Desarrollo, 
Política de Fortalecimiento de las Municipalidades, </t>
  </si>
  <si>
    <t xml:space="preserve">Porcentaje de implementación de la descentralización en la gestión pública  </t>
  </si>
  <si>
    <t>Meta: E1P4M1 En el año 2032, el 100% de las instituciones públicas y los Gobiernos municipales aplican criterios de territorios, ciudades y municipios resilientes.</t>
  </si>
  <si>
    <t>P6.b Porcentaje de municipios e instituciones públicas con planes de desarrollo municipal que incluyen las variables de gestión de riesgo, adaptación, mitigación, resiliencia.</t>
  </si>
  <si>
    <t xml:space="preserve">Política Nacional de Desarrollo, 
Política de Fortalecimiento de las Municipalidades, 
Política Nacional de Cambio Climático, </t>
  </si>
  <si>
    <t>Meta: E5P1M5 En 2032, se ha fortalecido la planificación, toma de decisiones y ejecución de recursos de la gestión pública en el marco del Sistema de Consejos de desarrollo Urbano y Rural (SCDUR).</t>
  </si>
  <si>
    <t>P6.a Porcentaje de la asignación de los CODEDES invertida en los temas priorizados de país</t>
  </si>
  <si>
    <t xml:space="preserve">Estado garante de los derechos humanos y conductor del desarrollo </t>
  </si>
  <si>
    <t xml:space="preserve">16. Paz, justicia e instituciones sólidas </t>
  </si>
  <si>
    <t xml:space="preserve">Fortalecimiento institucional, seguridad y justicia </t>
  </si>
  <si>
    <t>Meta 16.6: Crear instituciones eficaces, responsables y transparentes a todos los niveles</t>
  </si>
  <si>
    <t>Meta 05.2: Eliminar todas las formas de violencia contra todas las mujeres y las niñas en los ámbitos público y privado, incluidas la trata y la explotación sexual y otros tipos de explotación</t>
  </si>
  <si>
    <t xml:space="preserve">5.2.1 Proporción de mujeres y niñas de 15 años de edad o más que han sufrido en los 12 últimos meses violencia física, sexual o psicológica infligida por un compañero íntimo actual o anterior, por la forma de violencia y por grupo de edad </t>
  </si>
  <si>
    <r>
      <rPr>
        <b/>
        <sz val="12"/>
        <rFont val="Candara"/>
        <family val="2"/>
      </rPr>
      <t>No Presupuestable</t>
    </r>
    <r>
      <rPr>
        <sz val="12"/>
        <rFont val="Candara"/>
        <family val="2"/>
      </rPr>
      <t xml:space="preserve"> 
RED 18. Para el 2024, se ha disminuido la violencia intrafamiliar en 20 puntos porcentuales (de 84% de  casos en 2019 a 64% en 2024)  </t>
    </r>
  </si>
  <si>
    <t>Política Nacional Prevención de la violencia y el delito, seguridad ciudadana y convivencia pacífica; 
Política Nacional de Seguridad, 
Política Criminal Democrática del Estado de Guatemala</t>
  </si>
  <si>
    <t>Gobernabilidad y Seguridad de Desarrollo</t>
  </si>
  <si>
    <t>M35- Para el año 2023 se ha disminuido la incidencia criminal en 20 puntos de tasa</t>
  </si>
  <si>
    <t>MINGOB</t>
  </si>
  <si>
    <t xml:space="preserve">Tasa de incidencia criminal por cada 100 mil habitantes </t>
  </si>
  <si>
    <t>101 al año 2019</t>
  </si>
  <si>
    <t>5.2.2 Proporción de mujeres y niñas de 15 años de edad o más que han sufrido en los últimos 12 meses violencia sexual infligida por otra persona que no sea un compañero íntimo, por grupo de edad y lugar del hecho</t>
  </si>
  <si>
    <t xml:space="preserve">Meta 05.3: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</si>
  <si>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</si>
  <si>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16.2.1 Proporción de niños de 1 a 17 años que sufrieron algún castigo físico o agresión psicológica por los cuidadores en el mes anterior</t>
  </si>
  <si>
    <t xml:space="preserve">Organismo Judicial </t>
  </si>
  <si>
    <t>16.2.2 Número de víctimas de la trata de personas por cada 100,000 habitantes</t>
  </si>
  <si>
    <t>Política Pública contra la Trata de Personas y de protección integral a las víctimas 2014-2024; 
Política Nacional Prevención de la violencia y el delito, seguridad ciudadana y convivencia pacífica; 
Política Nacional de Seguridad, 
Política Criminal Democrática del Estado de Guatemala</t>
  </si>
  <si>
    <t xml:space="preserve">16.2.3 Proporción de mujeres y hombres jóvenes de 18 a 29 años de edad que habían sufrido violencia sexual antes de cumplir los 18 años </t>
  </si>
  <si>
    <t>Meta 16.5: Reducir sustancialmente la corrupción y el soborno en todas sus formas</t>
  </si>
  <si>
    <t xml:space="preserve">Meta 16.4: Para 2030, reducir de manera significativa las corrientes financieras y de armas ilícitas, fortalecer la recuperación y devolución de bienes robados y luchar contra todas las formas de delincuencia organizada </t>
  </si>
  <si>
    <t>16.4.1 Valor total de las corrientes financieras ilícitas de entrada y salida (en dólares corrientes de los Estados Unidos)</t>
  </si>
  <si>
    <t xml:space="preserve">RED 16. Para el 2024, se ha disminuido en 10.7 la tasa de  extorsiones  (De 88.6 en 2019 a 77.9 en 2024 por cada cien mil habitantes) </t>
  </si>
  <si>
    <t>SENABED</t>
  </si>
  <si>
    <t>Todas las instituciones del sector seguridad y justicia</t>
  </si>
  <si>
    <t>16.4.2 Proporción de armas pequeñas y armas ligeras incautadas que se registran y localizan, de conformidad con las normas internacionales y los instrumentos jurídicos</t>
  </si>
  <si>
    <t xml:space="preserve">Meta 16.5: Reducir sustancialmente la corrupción y el soborno en todas sus formas </t>
  </si>
  <si>
    <t>16.5.1 Proporción de las personas que han tenido por lo menos un contacto con un funcionario público y que pagaron un soborno a un funcionario público, o tuvieron la experiencia de que un funcionario público les pidiera que lo pagaran, durante los 12 meses anteriores</t>
  </si>
  <si>
    <t xml:space="preserve">Comisión Presidencial de Gestión Publica Abierta
</t>
  </si>
  <si>
    <t>INAP y los 14 ministerios</t>
  </si>
  <si>
    <t>16.5.2 Proporción de negocios que han tenido por lo menos un contacto con un funcionario público y que pagaron un soborno a un funcionario público, o tuvieron la experiencia de que un funcionario público les pidiera que lo pagaran, durante los 12 meses anteriores</t>
  </si>
  <si>
    <t>Para el 2024, se ha disminuido en 3.8 la tasa de hechos de tránsito (De 18.9 en el 2019 a 15.1 en 2024).</t>
  </si>
  <si>
    <t xml:space="preserve">Meta 16.6: Crear instituciones eficaces, responsables y transparentes a todos los niveles </t>
  </si>
  <si>
    <t>17.15.1 Grado de utilización de los marcos de resultados y de las herramientas de planificación de los propios países por los proveedores de cooperación para el desarrollo</t>
  </si>
  <si>
    <t xml:space="preserve">Política Nacional de Desarrollo, 
Política de Cooperación Internacional No Reembolsable, </t>
  </si>
  <si>
    <t xml:space="preserve">MINFIN, SGP </t>
  </si>
  <si>
    <t xml:space="preserve">Porcentaje de implementación del Sistema Nacional de Planificación </t>
  </si>
  <si>
    <t>16.6.2 Proporción de la población que se siente satisfecha con su última experiencia de los servicios públicos</t>
  </si>
  <si>
    <t>Política Nacional de Datos Abiertos
Política Nacional de Desarrollo Científico y Tecnológico 2015-2032</t>
  </si>
  <si>
    <t>16.3.1 Proporción de las víctimas de violencia en los 12 meses anteriores que notificaron su victimización a las autoridades competentes u otros mecanismos de resolución de conflictos reconocidos oficialmente</t>
  </si>
  <si>
    <t xml:space="preserve">Política de Cooperación Internacional No Reembolsable, </t>
  </si>
  <si>
    <t xml:space="preserve">17.14.1 Número de países que cuentan con mecanismos para mejorar la coherencia de las políticas de desarrollo sostenible </t>
  </si>
  <si>
    <t xml:space="preserve">17.16.1 Número de países que informan de los progresos en marcos de seguimiento de la eficacia de las actividades de desarrollo de múltiples interesados que favorecen el logro de los Objetivos de Desarrollo Sostenible </t>
  </si>
  <si>
    <t>Meta E5P1M1. En 2032, la estructura y funciones de las instituciones públicas han sido reformadas para responder de manera competente, especializada, ordenada y moderna a los desafíos del desarrollo</t>
  </si>
  <si>
    <t>16.6.1 Gastos primarios del gobierno como proporción del presupuesto aprobado original, desglosados por sector</t>
  </si>
  <si>
    <t xml:space="preserve">Política Nacional de Desarrollo, 
Política Nacional de Desarrollo Rural Integral, 
Política de Desarrollo Social y Población, </t>
  </si>
  <si>
    <t xml:space="preserve">10. Reducción de las desigualdades, 
16. Paz, justicia e instituciones sólidas </t>
  </si>
  <si>
    <t xml:space="preserve">17.18.1 Proporción de indicadores de desarrollo sostenible producidos a nivel nacional, con pleno desglose cuando sea pertinente a la meta, de conformidad con los Principios Fundamentales de las Estadísticas Oficiales </t>
  </si>
  <si>
    <t>17.19.1 Valor en dólares de todos los recursos proporcionados para fortalecer la capacidad estadística de los países en desarrollo (en millones de dólares US$)</t>
  </si>
  <si>
    <t xml:space="preserve">17.19.2 Proporción de países que a) han realizado al menos un censo de población y vivienda en los últimos diez años, y b) han registrado el 100% de los nacimientos y el 80% de las defunciones </t>
  </si>
  <si>
    <t xml:space="preserve">17.18.3 Número de países que cuentan con un plan nacional de estadística plenamente financiado y en proceso de aplicación, desglosado por fuente de financiación </t>
  </si>
  <si>
    <t xml:space="preserve">Política Nacional de Desarrollo, 
Política de Desarrollo Social y Población, </t>
  </si>
  <si>
    <t xml:space="preserve">17.18.2 Número de países que cuentan con legislación nacional sobre las estadísticas acorde con los Principios Fundamentales de las Estadísticas Oficiales </t>
  </si>
  <si>
    <t xml:space="preserve">CONAMIGUA, MINEX </t>
  </si>
  <si>
    <t>Marco General de la Política Exterior de Guatemala
Política Nacional de Promoción y Desarrollo Integral de las Mujeres 2008-2023
Política Pública contra la Trata de Personas y de Protección Integral a las Víctimas 2014-2024
Política Nacional de Desarrollo</t>
  </si>
  <si>
    <t xml:space="preserve">Porcentaje de implementación de la política de atención a migrantes en Estados Unidos </t>
  </si>
  <si>
    <t>Marco General de la Política Exterior de Guatemala</t>
  </si>
  <si>
    <t xml:space="preserve">Número de consulados operando en Estados Unidos de America </t>
  </si>
  <si>
    <t>20 en 2019</t>
  </si>
  <si>
    <t>Meta E5P1M3. En 2032, el Estado ha institucionalizado la probidad y la transparencia como valores que orientan el marco legal y los mecanismos institucionales de la gestión pública</t>
  </si>
  <si>
    <t>P7.c Porcentaje de informes de fiscalización emitidos por la Contraloría General de Cuentas a entidades que administran recursos públicos</t>
  </si>
  <si>
    <t>Política Nacional de Descentralización del Organismo Ejecutivo</t>
  </si>
  <si>
    <t>Índice de información a la ciudadanía (Ranking de la gestión municipal)</t>
  </si>
  <si>
    <t>Meta E5P1M7. En 2032, los mecanismos de gestión pública se encuentran fortalecidos y se desarrollan en el marco de la eficiencia y eficacia</t>
  </si>
  <si>
    <t>17.1.1 Total de los ingresos del gobierno como proporción del PIB</t>
  </si>
  <si>
    <t>Meta E5P1M8. En 2032, el Estado de Guatemala cuenta con una contundente política exterior vinculada con los requerimientos e intereses nacionales, y con apego a los parámetros de cooperación con la comunidad internacional.</t>
  </si>
  <si>
    <t>Índice de presencia global</t>
  </si>
  <si>
    <t>Índice global de facilitación comercial</t>
  </si>
  <si>
    <t>Meta E5P2M2. En 2032 el sistema político guatemalteco amplía la representatividad, la inclusión y la transparencia</t>
  </si>
  <si>
    <t xml:space="preserve">5.5.1 Proporción de escaños ocupados por mujeres en los parlamentos nacionales y los gobiernos locales </t>
  </si>
  <si>
    <t xml:space="preserve">Política Nacional de Desarrollo, 
Política Nacional de Promoción y Desarrollo Integral de las Mujeres 2008-2023 </t>
  </si>
  <si>
    <t>Meta E5P2M3. En 2032, los procesos electorales se realizan con integridad, transparencia, eficacia y eficiencia</t>
  </si>
  <si>
    <t>Monto del financiamiento electoral reportado al Tribunal Supremo Electoral, dentro de los límites estipulados por la ley (en millones de Quetzales)</t>
  </si>
  <si>
    <t>Porcentaje de partidos que no han sido sancionados por campaña electoral anticipada</t>
  </si>
  <si>
    <t>Meta E5P2M4. En 2032, el Estado garantiza la gobernabilidad y la estabilidad social por medio de la reducción sustancial de la exclusión, el racismo y la discriminación</t>
  </si>
  <si>
    <t>P7.a Efectividad de la gobernanza</t>
  </si>
  <si>
    <t xml:space="preserve">Política Criminal Democrática del Estado de Guatemala, 
Política Pública para la Convivencia y la Eliminación del Racismo y la Discriminación Racial, </t>
  </si>
  <si>
    <t>SGP,</t>
  </si>
  <si>
    <t>Proceso de Mejora</t>
  </si>
  <si>
    <t xml:space="preserve">Número de iniciativas de Ley presentadas al Congreso de la República </t>
  </si>
  <si>
    <t xml:space="preserve">Meta E5P3M1. En 2032 la sociedad guatemalteca se desenvuelve en un contexto óptimo de seguridad y justicia </t>
  </si>
  <si>
    <t>16.1.1 Número de víctimas de homicidios por cada 100.000 habitantes</t>
  </si>
  <si>
    <t>RED 12-Para el 2024, se ha disminuido la tasa de homicidios en 11 puntos (De 21.5 en 2019 a 10.5  por cada cien mil habitantes en 2024)</t>
  </si>
  <si>
    <t>Las instituciones del sector seguridad y justicia</t>
  </si>
  <si>
    <t>Política Criminal Democrática del Estado de Guatemala</t>
  </si>
  <si>
    <t xml:space="preserve">M36-Para el año 2023 se han disminuido los homicidios en 8.8 puntos de tasa  </t>
  </si>
  <si>
    <t>Tasa de homicidios</t>
  </si>
  <si>
    <t>Linea de base 2019
 (20.6%)</t>
  </si>
  <si>
    <t>16.1.3 Proporción de la población sometida a violencia física, psicológica o sexual en los 12 meses anteriores</t>
  </si>
  <si>
    <t>16.1.4 Proporción de la población que no tiene miedo de caminar sola cerca de donde vive</t>
  </si>
  <si>
    <t>Política Nacional Prevención de la violencia y el delito, seguridad ciudadana y convivencia pacífica</t>
  </si>
  <si>
    <t xml:space="preserve">Número organizaciones comunitarias de autoprotección </t>
  </si>
  <si>
    <t>317 al año 2020</t>
  </si>
  <si>
    <t>Meta E5P3M2. En 2032, la impunidad ha disminuido sustancialmente, de manera que el país se sitúa en posiciones intermedias de los estándares mundiales de medición de este flagelo</t>
  </si>
  <si>
    <t>16.3.2 Detenidos que no han sido sentenciados como porcentaje de la población carcelaria total</t>
  </si>
  <si>
    <t>Política Nacional de Reforma Penitenciaria 2014-2024</t>
  </si>
  <si>
    <t xml:space="preserve">Número de centros penitenciarios </t>
  </si>
  <si>
    <t>22 al año 2019</t>
  </si>
  <si>
    <t>Jueces por cada 100,000 habitantes</t>
  </si>
  <si>
    <t>OJ</t>
  </si>
  <si>
    <t>Tasa de acceso a la justicia por cada 100,000 habitantes</t>
  </si>
  <si>
    <t xml:space="preserve">RED 13. Para el 2024, se ha disminuido en 20.6 puntos la tasa de delitos cometidos contra el patrimonio de las personas (De 51.0 en 2019 a 30.4 por cada cien mil habitantes en 2024) </t>
  </si>
  <si>
    <t>Policías por cada 100,000 habitantes</t>
  </si>
  <si>
    <t>M40-Para el año 2023 se ha incrementado en 5,000 el número de agentes de la Policía Nacional Civil</t>
  </si>
  <si>
    <t xml:space="preserve">Número de agentes de la Policía Nacional Civil por cada 100,000 habitantes </t>
  </si>
  <si>
    <t>234* 100,000 habitantes al 2019</t>
  </si>
  <si>
    <t>P7.d Índice global de impunidad</t>
  </si>
  <si>
    <t xml:space="preserve">M39-Para el año 2023 se cuenta con un sistema de inteligencia reformado </t>
  </si>
  <si>
    <t xml:space="preserve">Sistema de inteligencia reformado </t>
  </si>
  <si>
    <t xml:space="preserve">4. Educación de calidad, 
10. Reducción de las desigualdades </t>
  </si>
  <si>
    <t xml:space="preserve">Educación </t>
  </si>
  <si>
    <t xml:space="preserve">Meta 04.1: Para 2030, velar por que todas las niñas y todos los niños tengan una enseñanza primaria y secundaria completa, gratuita, equitativa y de calidad que produzca resultados de aprendizaje pertinentes y efectivos. </t>
  </si>
  <si>
    <t>4.1.1 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</si>
  <si>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RED 14. Para el 2024, se ha incrementado en 4.6 puntos porcentuales la población que alcanza el nivel de lectura y en 3.53 puntos porcentuales la población que alcanza el nivel de matemática en niños y niñas del sexto grado del nivel primario, (de 40.40% en lectura en 2014 a 45 % a 2024 y de 44.47% en matemática a 48% a 2024)</t>
  </si>
  <si>
    <t>MINEDUC</t>
  </si>
  <si>
    <t>Políticas Educativas (Cobertura) 
Política Nacional de Desarrollo</t>
  </si>
  <si>
    <t>M11-Para el año 2023 se ha incrementado la tasa neta de cobertura en el nivel primario en 17 puntos porcentuales</t>
  </si>
  <si>
    <t>Tasa de cobertura nivel primario</t>
  </si>
  <si>
    <t>Linea de base 2019
 (77.53%)</t>
  </si>
  <si>
    <t>Tasa neta de escolaridad</t>
  </si>
  <si>
    <t>4.1.2 Tasa de finalización</t>
  </si>
  <si>
    <t xml:space="preserve">Meta 04.2: Para 2030, velar por que todas las niñas y todos los niños tengan acceso a servicios de calidad en materia de atención y desarrollo en la primera infancia y enseñanza preescolar, con el fin de que estén preparados para la enseñanza primaria </t>
  </si>
  <si>
    <t xml:space="preserve">4.2.1 Proporción de niños de 24 a 59 meses cuyo desarrollo es adecuado en cuanto a la salud, el aprendizaje y el bienestar psicosocial, desglosada por sexo </t>
  </si>
  <si>
    <t>Secretaría de Bienestar Social de la Presidencia  (SBS)</t>
  </si>
  <si>
    <t>M10-Para el año 2023 se ha incrementado la tasa neta de cobertura en el nivel preprimario en 12 puntos porcentuales</t>
  </si>
  <si>
    <t xml:space="preserve">Tasa neta de cobertura en educación preprimaria </t>
  </si>
  <si>
    <t>62 en el año 2019</t>
  </si>
  <si>
    <t>4.2.2 Tasa de participación en el aprendizaje organizado (un año antes de la edad oficial de ingreso en la enseñanza primaria), desglosada por sexo</t>
  </si>
  <si>
    <t>4.6.1 Proporción de la población en un grupo de edad determinado que ha alcanzado al menos un nivel fijo de competencia funcional en a) alfabetización y b) nociones elementales de aritmética, desglosada por sexo</t>
  </si>
  <si>
    <t>RED 2. Para el 2024, se ha  reducido el analfabetismo en 9.3 puntos porcentuales  a nivel nacional (De 12.3% en 2016 a 3.0% en 2024)</t>
  </si>
  <si>
    <t>CONALFA</t>
  </si>
  <si>
    <t>MINEDUC, INE</t>
  </si>
  <si>
    <t>Políticas Educativas (Cobertura);                                                                                                                                        
Política Nacional de Desarrollo</t>
  </si>
  <si>
    <t>M14-Para el año 2023 se redujo el porcentaje de la población analfabeta en 5.09 puntos porcentuales</t>
  </si>
  <si>
    <t xml:space="preserve">CONALFA </t>
  </si>
  <si>
    <t xml:space="preserve">MINEDUC </t>
  </si>
  <si>
    <t>Reduccion del analfabetismo</t>
  </si>
  <si>
    <t>Linea de Base
año 2018
(19.19%)</t>
  </si>
  <si>
    <t>Meta 04.3: Para 2030, asegurar el acceso en condiciones de igualdad para todos los hombres y las mujeres a formación técnica, profesional y superior de calidad, incluida la enseñanza universitaria</t>
  </si>
  <si>
    <t>17.6.1 Número de acuerdos y programas de cooperación en materia de ciencia y tecnología celebrados entre países, desglosado por tipo de cooperación</t>
  </si>
  <si>
    <t xml:space="preserve">Políticas Educativas (Cobertura);                                                                                                                                        
Política de Cooperación Internacional No Reembolsable </t>
  </si>
  <si>
    <t>M13-Para el año 2023 se ha incrementado la tasa neta de cobertura en el nivel diversificado en 11 puntos porcentuales</t>
  </si>
  <si>
    <t xml:space="preserve">Tasa neta de cobertura en educación diversificada (secundaria superior) </t>
  </si>
  <si>
    <t>26 en el año 2019</t>
  </si>
  <si>
    <t>Meta E2P8M1: Para el año 2020 se ha erradicado el analfabetismo en la población comprendida entre los 15 y los 30 años de edad.</t>
  </si>
  <si>
    <t>4.3.1 Tasa de participación de los jóvenes y adultos en la enseñanza y formación académica y no académica en los últimos 12 meses, desglosada por sexo</t>
  </si>
  <si>
    <t>Meta 04.1: Para 2030, velar por que todas las niñas y todos los niños tengan una enseñanza primaria y secundaria completa, gratuita, equitativa y de calidad que produzca resultados de aprendizaje pertinentes y efectivos.</t>
  </si>
  <si>
    <r>
      <t>Meta 04.4 : Para 2030, aumentar en un [x] % el número de jóvenes y adultos que tienen las competencias necesarias, en particular técnicas y profesionales, para acceder al empleo, el trabajo decente y el emprendimiento.</t>
    </r>
    <r>
      <rPr>
        <sz val="10"/>
        <color rgb="FFC00000"/>
        <rFont val="Candara"/>
        <family val="2"/>
      </rPr>
      <t xml:space="preserve"> </t>
    </r>
  </si>
  <si>
    <t>4.b.1 Volumen de la asistencia oficial para el desarrollo destinada a becas, desglosado por sector y tipo de estudio</t>
  </si>
  <si>
    <t xml:space="preserve">RED 15. Para el 2024, se incrementó en 05 puntos porcentuales la población que alcanza el nivel de lectura y en 03 puntos porcentuales la población que alcanza el nivel de matemática en jóvenes del tercer grado del ciclo básico del nivel medio (De 15% en lectura en 2013 a 20% a 2024 y de 18% en matemática a 21% a 2024). </t>
  </si>
  <si>
    <t>M17-Para el año 2023 se ha incrementado la cantidad de becas escolares para estudiantes del nivel básico y diversificado en 19,579</t>
  </si>
  <si>
    <t xml:space="preserve">Número de estudiantes del nivel básico y diversificado cubiertos por becas escolares (sector oficial) </t>
  </si>
  <si>
    <t xml:space="preserve">34,260 al año 2020 </t>
  </si>
  <si>
    <t>Meta 04.5: Para 2030, eliminar las disparidades de género en la educación y garantizar el acceso a esta, en condiciones de igualdad, a las personas vulnerables —incluidas las personas con discapacidad, los pueblos indígenas y los niños en situaciones de vulnerabilidad—, en todos los niveles de la enseñanza y la formación profesional</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</si>
  <si>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</si>
  <si>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4.a.1 Proporción de escuelas que ofrecen servicios básicos, desglosada por tipo de servicio</t>
  </si>
  <si>
    <t>M16-Para el año 2023 se ha incrementado la inversión en servicios de alimentación escolar en Q 830.4 millones</t>
  </si>
  <si>
    <t xml:space="preserve">Inversión en servicios de alimentación escolar  </t>
  </si>
  <si>
    <t>4.c.1 Proporción de docentes con las calificaciones mínimas requeridas, desglosada por nivel educativo</t>
  </si>
  <si>
    <t>Políticas Educativas (Recurso Humano);                                                                                                                                        
Política Nacional de Desarrollo</t>
  </si>
  <si>
    <t>M18-Para el año 2023 se ha incrementado el número de maestros graduados de licenciatura en 8,610</t>
  </si>
  <si>
    <t xml:space="preserve">Número de maestros egresados de la universidad por medio del Programa Académico de Desarrollo Profesional Docente </t>
  </si>
  <si>
    <t xml:space="preserve">I Cohorte 2017-2020: 6,390 </t>
  </si>
  <si>
    <t xml:space="preserve">Meta 04.7: Para 2030, garantizar que todos los estudiantes adquieran los conocimientos teóricos y prácticos necesarios para promover el desarrollo sostenible, en particular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</si>
  <si>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</si>
  <si>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M19-Para el año 2023 se ha incrementado en 8,000 el número de maestros</t>
  </si>
  <si>
    <t xml:space="preserve">Número de docentes en el sector oficial. </t>
  </si>
  <si>
    <t>144,196 al año 2019</t>
  </si>
  <si>
    <t>13.3.1 Número de países que han incorporado la mitigación, la adaptación, la reducción del impacto y la alerta temprana en los planes de estudios de la enseñanza primaria, secundaria y terciaria</t>
  </si>
  <si>
    <t>Políticas Educativas (Recurso Humano);                                                                                                                                        
Política Nacional de Desarrollo, 
Política Nacional para la Reducción de Riesgo a los Desastres en Guatemala</t>
  </si>
  <si>
    <t>M15-Para el año 2023 se ha incrementado la cobertura de seguro médico escolar a 3 millones de niños</t>
  </si>
  <si>
    <t xml:space="preserve">Número de niños en preprimaria y primaria cubiertos por seguro médico escolar (sector oficial) </t>
  </si>
  <si>
    <t xml:space="preserve">Inscritos 1era fase 2020: 1192660 </t>
  </si>
  <si>
    <t>Tasa de analfabetismo</t>
  </si>
  <si>
    <t>Bienestar para la gente</t>
  </si>
  <si>
    <t xml:space="preserve"> MED 13 - Para 2030, velar porque todas las niñas y todos los niños tengan una enseñanza primaria y secundaria completa, gratuita, equitativa y de calidad que produzca resultados de aprendizajes pertinentes y efectivos.</t>
  </si>
  <si>
    <t>M12-Para el año 2023 se ha incrementado la tasa neta de cobertura en el nivel básico en 17 puntos porcentuales</t>
  </si>
  <si>
    <t>Tasa de cobertura nivel básico</t>
  </si>
  <si>
    <t>Linea de base 2018
 (43.24%)</t>
  </si>
  <si>
    <t xml:space="preserve">Reforma fiscal integral </t>
  </si>
  <si>
    <t xml:space="preserve">Meta E3P7M1 La carga tributaria ha superado el nivel observado en 2007 (12.1%), y el gasto social ha superado el nivel del 7% del PIB, obtenido en 2010 </t>
  </si>
  <si>
    <t>Meta E3P7M1 La carga tributaria ha superado el nivel observado en 2007 (12.1%), y el gasto social ha superado el nivel del 7% del PIB, obtenido en 2010</t>
  </si>
  <si>
    <t>17.1.2 Proporción del gasto presupuestario interno del gobierno central financiado por los ingresos tributarios</t>
  </si>
  <si>
    <t>P9.a Carga tributaria</t>
  </si>
  <si>
    <r>
      <rPr>
        <b/>
        <sz val="12"/>
        <rFont val="Candara"/>
        <family val="2"/>
      </rPr>
      <t>No Presupuestable</t>
    </r>
    <r>
      <rPr>
        <sz val="12"/>
        <rFont val="Candara"/>
        <family val="2"/>
      </rPr>
      <t xml:space="preserve"> 
RED 23. Para el 2024, se ha incrementado la carga tributaria en 0.8 puntos porcentuales y el gasto social en 0.4 puntos porcentuales (De 10.2 en 2018 a 11.0 en 2024). </t>
    </r>
  </si>
  <si>
    <t>Política Integrada de Comercio Exterior,
Competitividad e Inversiones de Guatemala</t>
  </si>
  <si>
    <t>M3-Para el año 2023 el país ocupa la posición 88 en el ranking del Doing Business</t>
  </si>
  <si>
    <t>Posición Ranking Doing Business</t>
  </si>
  <si>
    <t>Linea de base 2019
 (98)</t>
  </si>
  <si>
    <t>17.13.1 Tablero Macroeconómico</t>
  </si>
  <si>
    <t xml:space="preserve">Gabinete Económico. </t>
  </si>
  <si>
    <t xml:space="preserve">Política Nacional de Competitividad 2018-2032
Política Integrada de Comercio Exterior, Competitividad e Inversiones de Guatemala
</t>
  </si>
  <si>
    <t>M2-Para el año 2023 el país ocupa la posición 85 en el ranking del índice de competitividad global</t>
  </si>
  <si>
    <t>Posición Ranking de Competitividad Global</t>
  </si>
  <si>
    <t xml:space="preserve">10. Reducción de las desigualdades, 
11. Ciudades y comunidades sostenibles </t>
  </si>
  <si>
    <t xml:space="preserve">Ordenamiento territorial </t>
  </si>
  <si>
    <t>Meta: E1P3M2. En 2032, los gobiernos municipales alcanzan una mayor capacidad de gestión para atender las necesidades y demandas de la ciudadanía</t>
  </si>
  <si>
    <t>Meta E1P2M1: En el año 2032 se ha jerarquizado el sistema de lugares poblados urbanos con base en funciones y conexiones</t>
  </si>
  <si>
    <t xml:space="preserve">Porcentaje de avance en la elaboración del Modelo de Jerarquización de lugares poblados urbanos con base en funciones y conexiones </t>
  </si>
  <si>
    <t>Indice de Gestion Municipal, según ranking de la gestion municipal, desagregado según sus dimensiones</t>
  </si>
  <si>
    <t>Indice de Gestion Municipal, según ranking de la gestion municipal, desagregado según sus dimensiones (Indice de Servicios Publicos)</t>
  </si>
  <si>
    <t>Indice de Gestion Municipal, según ranking de la gestion municipal, desagregado según sus dimensiones (Indice de Gestión Administrativa)</t>
  </si>
  <si>
    <t>Indice de Gestion Municipal, según ranking de la gestion municipal, desagregado según sus dimensiones (Indice de Gestión Financiera)</t>
  </si>
  <si>
    <t>Indice de Gestion Municipal, según ranking de la gestion municipal, desagregado según sus dimensiones (Indice de Gestión Estrategica)</t>
  </si>
  <si>
    <t>Meta: E4P5M1.El 100% de los municipios cuenta con planes de ordenamiento territorial integral que se implementan satisfactoriamente</t>
  </si>
  <si>
    <t>Porcentaje de municipios que estan implementado PDM-OT</t>
  </si>
  <si>
    <t xml:space="preserve">Meta: E4P5M1.El 100% de los municipios cuenta con planes de ordenamiento territorial integral que se implementan satisfactoriamente </t>
  </si>
  <si>
    <t>Meta E4P7M1. El 100% de los municipios implementa acciones participativas de manejo integrado de los desechos sólidos y se encuentra organizado para el tratamiento de sus desechos por medio de rellenos sanitarios con tecnología avanzada</t>
  </si>
  <si>
    <t>12.5.1 tasa nacional de reciclado, toneladas de material reciclado</t>
  </si>
  <si>
    <t>Política Nacional para la Gestión Integral de los Residuos y Desechos Sólidos, 
Política para la Desconcentración y Descentralización de la Gestión Ambiental en Guatemala</t>
  </si>
  <si>
    <t>Proporcion de municipios con sistemas de tratamiento adecuado de desechos solidos</t>
  </si>
  <si>
    <t>12.4.2 Desechos peligrosos generados per capita y proporcion de desechos peligrosos por tipo de tratamiento</t>
  </si>
  <si>
    <t>Política Nacional para la Gestión Ambientalmente Racional de Productos Químicos y Desechos Peligrosos en Guatemala, 
Política Nacional para la gestión de Desechos Radiactivos en Guatemala</t>
  </si>
  <si>
    <t>11.6.1 Proporción de residuos sólidos municipales recogidos y gestionados en instalaciones controladas del total de residuos municipales generados, por ciudades</t>
  </si>
  <si>
    <t>Vinculación institucional a K´atun 2032, Agenda 2030, Prioridades Nacionales de Desarrollo -PND-, MED y PGG</t>
  </si>
  <si>
    <t>La institución deberá con base a la matriz 03 Alineación-Vinculación, realizar el análisis de vinculación estratégica, organizar y nombrar responsables de las modalidades de inclusión que se integrarán en el que hacer institucional para asegurar su cumplimiento.</t>
  </si>
  <si>
    <t>Eje K´atun</t>
  </si>
  <si>
    <t>PND</t>
  </si>
  <si>
    <t>MED</t>
  </si>
  <si>
    <t>RED</t>
  </si>
  <si>
    <t>PGG</t>
  </si>
  <si>
    <t xml:space="preserve">Responsable de incorporarlo </t>
  </si>
  <si>
    <t xml:space="preserve">Responsable de verificar  </t>
  </si>
  <si>
    <t>Orientaciones</t>
  </si>
  <si>
    <t>Para realizar este análisis la institución revisará la herramienta de referencia 03- Análisis de vinculaciones. Es importante organizar y nombrar responsables de las modalidades de inclusión que se integrarán en el que hacer institucional para asegurar su cumplimiento</t>
  </si>
  <si>
    <t>SPPD-05</t>
  </si>
  <si>
    <t>La institución deberá identificar en la tabla que incluye el detalle de los enfoques, los elementos que aplican y definir las vías en las que los incorporará en el que hacer institucional.</t>
  </si>
  <si>
    <t>Enfoques</t>
  </si>
  <si>
    <t xml:space="preserve">Equidad </t>
  </si>
  <si>
    <t xml:space="preserve">Cambio climático </t>
  </si>
  <si>
    <t>Gestión integral del riesgo (ambiental, laboral u otro)</t>
  </si>
  <si>
    <t xml:space="preserve">El formato de la tabla contiene en la primera columna el detalle de los enfoques para que la institución se circunscriba a incluir en la columna de la derecha la forma o modalidad en la que se incorporará cada enfoque en el quehacer institucional, así como los responsables de incorporar y verificar la inclusión de los enfoques en el que hacer institucional. 
La aplicación del enfoque de Gestión por Resultados, se aplica según uso de las herramientas: 05 Modelos GpR, 06 Población, 07 A Jerarq y 8 Matriz PEI. </t>
  </si>
  <si>
    <t>SPPD_06</t>
  </si>
  <si>
    <t xml:space="preserve">Los problemas más relevantes de los sectores y sus causas han sido analizados en los PES, y sus resultados y cadenas de valor han sido desarrollados, por eso es importante iniciar por determinar en el modelo conceptual, los factores causales que le competen a la institución, según fue definido en dicho plan y achurarlos. </t>
  </si>
  <si>
    <t>Para elaborar los modelos GpR, consultar el aparatado 3.2. Fase 2. Vinculación y desarrollo de modelos GpR, de la Guía para elaborar PEI</t>
  </si>
  <si>
    <t xml:space="preserve">Es posible que tanto las instituciones que están vinculadas a los PES, como aquellas que no lo están, identifiquen otros problemas que, si bien no fueron considerados en el PES, cumplen con los criterios de: i) afectar negativamente al ciudadano o al ambiente, ii) que son importantes por su magnitud e implicaciones; y iii) que requieren la participación de varias instituciones para su solución. En ese caso procede aplicar el método GpR, según los pasos que se muestran en la ilustración siguiente, utilizando para ello las guías de referencia: “Guía Conceptual de Planificación y Presupuesto por Resultados” y “Guía Conceptual y Metodológica para la elaboración de PES”. Para cada uno de los pasos se incluye el lugar de las guías que pueden ser consultadas. </t>
  </si>
  <si>
    <t>ANÁLISIS DE POBLACIÓN</t>
  </si>
  <si>
    <t xml:space="preserve">Delimitar a la población que es afectada por el problema (o los problemas), identificando tanto sus características internas como externas, para establecer con precisión en que población (la elegible) se enfocará la atención por medio de la entrega de productos.  
El análisis de población se realiza en función al número de problemas priorizados, ejemplo: si priorizó dos problemas, debe de realizar dos ejercicios de análisis de población, donde identificará los productos (bienes o servicios) a entregar al ciudadano o a su entorno inmediato. 
Para consultar ejemplos de población por sus características internas y externas, ir al Paso 2 Formulación de resultados estratégicos y sus indicadores a partir de los problemas de desarrollo, página 30 de la Guía PES. </t>
  </si>
  <si>
    <t xml:space="preserve">Descripción de la población objetivo que por mandato debe atender la institución: </t>
  </si>
  <si>
    <t xml:space="preserve">Problema central </t>
  </si>
  <si>
    <t>*Causa</t>
  </si>
  <si>
    <t>**Población general</t>
  </si>
  <si>
    <t>**Población objetivo</t>
  </si>
  <si>
    <t>**Población elegible</t>
  </si>
  <si>
    <t xml:space="preserve">***Sexo </t>
  </si>
  <si>
    <t xml:space="preserve">Rango de edad </t>
  </si>
  <si>
    <t>Ubicación geográfica de la población elegible</t>
  </si>
  <si>
    <t xml:space="preserve">Territorialización </t>
  </si>
  <si>
    <t xml:space="preserve">Pueblo al que pertenece la población </t>
  </si>
  <si>
    <t xml:space="preserve">Comunidad Lingüística </t>
  </si>
  <si>
    <t>Urbana</t>
  </si>
  <si>
    <t>Rural</t>
  </si>
  <si>
    <t>Departamento</t>
  </si>
  <si>
    <t>Municipio</t>
  </si>
  <si>
    <t>Hombres</t>
  </si>
  <si>
    <t>Mujeres</t>
  </si>
  <si>
    <t xml:space="preserve">*  Según Modelo Conceptual </t>
  </si>
  <si>
    <t xml:space="preserve">** Con base en el numeral  3.2.2.2. Análisis de Población, de la Guía para elaboración de PEI. </t>
  </si>
  <si>
    <t xml:space="preserve">***  Aplica cuando el problema bajo análisis afecta a personas </t>
  </si>
  <si>
    <t>PUEBLO</t>
  </si>
  <si>
    <t>COMUNIDAD LINGÜÍSTICA</t>
  </si>
  <si>
    <t>Garifuna</t>
  </si>
  <si>
    <t>Achi'</t>
  </si>
  <si>
    <t>Maya</t>
  </si>
  <si>
    <t>Akateko</t>
  </si>
  <si>
    <t>Meztizo</t>
  </si>
  <si>
    <t>Awakateko</t>
  </si>
  <si>
    <t>Xinca</t>
  </si>
  <si>
    <t>Castellano</t>
  </si>
  <si>
    <t>Chalchiteka</t>
  </si>
  <si>
    <t>Ch'orti’</t>
  </si>
  <si>
    <t>Chuj</t>
  </si>
  <si>
    <t>Itza’</t>
  </si>
  <si>
    <t>Ixil</t>
  </si>
  <si>
    <t>Jakalteca</t>
  </si>
  <si>
    <t>Kaqchikel</t>
  </si>
  <si>
    <t>K'iche'</t>
  </si>
  <si>
    <t>Mam</t>
  </si>
  <si>
    <t>Mopán</t>
  </si>
  <si>
    <t>Poqomam</t>
  </si>
  <si>
    <t>Poqomchi'</t>
  </si>
  <si>
    <t>Q'anjob'al</t>
  </si>
  <si>
    <t>Q'eqchi'</t>
  </si>
  <si>
    <t>Sakapulteko</t>
  </si>
  <si>
    <t>Sipakapense</t>
  </si>
  <si>
    <t>Tektiteko</t>
  </si>
  <si>
    <t>Tz'utujil</t>
  </si>
  <si>
    <t>Uspanteko</t>
  </si>
  <si>
    <t xml:space="preserve">Análisis de jerarquización de las causas del problema, por magnitud, evidencia y fuerza explicativa para desarrollar el modelo explicativo </t>
  </si>
  <si>
    <t xml:space="preserve">Con base al modelo conceptual (o modelos), realizar el análisis de jerarquización de causas del problema (o los análisis de jerarquización). 
Insertar o eliminar celdas para los factores directos o indirectos, según requieran los modelos a analizar. 
Es recomendable elaborar en FORMS (Google o Microsoft) el modelo conceptual (o modelos), para facilitar el vaciado de la información. 
La matriz ya trae la operación correspondiente, solo requiere que se ingrese la información, para su posterior jerarquización, que permite elaborar el modelo explicativo en función a la magnitud, evidencia y fuerza explicativa.   </t>
  </si>
  <si>
    <t>Problema o condicion de desarrollo</t>
  </si>
  <si>
    <t xml:space="preserve">Factores directos </t>
  </si>
  <si>
    <t xml:space="preserve">Parámetros a nivel causa directa </t>
  </si>
  <si>
    <t xml:space="preserve">Factores indirectos </t>
  </si>
  <si>
    <t xml:space="preserve">Parámetros a nivel de causa indirecta última </t>
  </si>
  <si>
    <t xml:space="preserve">Parámetros a nivel de causa indirecta última, nivel ponderada con causa directa </t>
  </si>
  <si>
    <t>Factor de Jerarquización</t>
  </si>
  <si>
    <t xml:space="preserve">Jerarquía </t>
  </si>
  <si>
    <t>Magnitud con que se presenta en Guatemala y a nivel internacional 
(1 a 5)</t>
  </si>
  <si>
    <t>Evidencia de la relación causal con el Resultado Estratégico 
(1 a 5, 
o Cero)</t>
  </si>
  <si>
    <t>Fuerza explicativa en relación con el Resultado Estratégico  
(1 a 5, 
o Cero)</t>
  </si>
  <si>
    <t>Evidencia de la relación causal con la causa directa 
(1 a 5, 
o cero)</t>
  </si>
  <si>
    <t>Fuerza explicativa en relación con la causa directa 
(1 a 5, 
o cero)</t>
  </si>
  <si>
    <t>Magnitud Ponderada</t>
  </si>
  <si>
    <t>Evidencia Ponderada</t>
  </si>
  <si>
    <t>Fuerza Explicativa Ponderada</t>
  </si>
  <si>
    <t xml:space="preserve">Causa secundaria b. </t>
  </si>
  <si>
    <t xml:space="preserve">Causa secundaria 1.2. </t>
  </si>
  <si>
    <t xml:space="preserve">Causa secundaria 1.2.1. </t>
  </si>
  <si>
    <t xml:space="preserve">Causa secundaria 1.3. </t>
  </si>
  <si>
    <t xml:space="preserve">Causa secundaria 1.4.  </t>
  </si>
  <si>
    <t xml:space="preserve">Causa secundaria 2.1.2. </t>
  </si>
  <si>
    <t xml:space="preserve">Causa secundaria 2.3. </t>
  </si>
  <si>
    <t xml:space="preserve">Causa secundaria 2.3.1. </t>
  </si>
  <si>
    <t xml:space="preserve">Causa secundaria 2.3.2. </t>
  </si>
  <si>
    <t xml:space="preserve">Causa secundaria 2.3.3. </t>
  </si>
  <si>
    <t xml:space="preserve">Causa secundaria 3.1.1. </t>
  </si>
  <si>
    <t xml:space="preserve">Causa secundaria 3.2. </t>
  </si>
  <si>
    <t xml:space="preserve">Causa secundaria 3.3. </t>
  </si>
  <si>
    <t xml:space="preserve">Causa secundaria 3.3.1. </t>
  </si>
  <si>
    <t xml:space="preserve">Causa secundaria 3.3.2. </t>
  </si>
  <si>
    <t xml:space="preserve">Causa secundaria 3.4. </t>
  </si>
  <si>
    <t xml:space="preserve">Causa secundaria 3.4.1. </t>
  </si>
  <si>
    <t>Resumen de resultados, metas e indicadores</t>
  </si>
  <si>
    <t>SPPD-09</t>
  </si>
  <si>
    <t>Vinculación institucional</t>
  </si>
  <si>
    <t>Resultado institucional</t>
  </si>
  <si>
    <t>Nombre del indicador</t>
  </si>
  <si>
    <t>Línea base *</t>
  </si>
  <si>
    <t>Fórmula de cálculo</t>
  </si>
  <si>
    <t>Magnitud del indicador (meta a alcanzar)</t>
  </si>
  <si>
    <t>Descripción de resultado</t>
  </si>
  <si>
    <t>Nivel de resultado</t>
  </si>
  <si>
    <t>Prioridad Nacional de Desarrollo</t>
  </si>
  <si>
    <t>Meta Estratégica de Desarrollo</t>
  </si>
  <si>
    <t>99 metas 
(16 + 83)</t>
  </si>
  <si>
    <t>Política General de Gobierno 2020-2024</t>
  </si>
  <si>
    <t xml:space="preserve">RED  </t>
  </si>
  <si>
    <t>Final</t>
  </si>
  <si>
    <t>Intermedio</t>
  </si>
  <si>
    <t>Inmediato</t>
  </si>
  <si>
    <t>Año</t>
  </si>
  <si>
    <t>Dato absoluto</t>
  </si>
  <si>
    <t>Dato relativo %</t>
  </si>
  <si>
    <t xml:space="preserve">Pilar </t>
  </si>
  <si>
    <t xml:space="preserve">Objetivo Sectorial </t>
  </si>
  <si>
    <t xml:space="preserve">Acción Estratégica </t>
  </si>
  <si>
    <t xml:space="preserve">Meta </t>
  </si>
  <si>
    <t>Nota:</t>
  </si>
  <si>
    <t xml:space="preserve">*Línea base: 
Dato de comparación con el que cuenta la institución, puede ser como mínimo uno o dos años antes de la formulación.  
Debe presentarse en datos absolutos. </t>
  </si>
  <si>
    <t>Pilar de la Política General de Gobierno 2020-2024</t>
  </si>
  <si>
    <t>Acción Estratégica</t>
  </si>
  <si>
    <t>Meta Estratégica</t>
  </si>
  <si>
    <t xml:space="preserve"> Ficha del indicador (seguimiento)</t>
  </si>
  <si>
    <t xml:space="preserve">Nombre de la institución: </t>
  </si>
  <si>
    <t>Nombre del Indicador</t>
  </si>
  <si>
    <t>Categoría del Indicador</t>
  </si>
  <si>
    <t>Meta de la Política General de Gobierno asociada</t>
  </si>
  <si>
    <t>Política Pública Asociada</t>
  </si>
  <si>
    <t>Descripción del Indicador</t>
  </si>
  <si>
    <t>Interpretación</t>
  </si>
  <si>
    <t>Ámbito geográfico</t>
  </si>
  <si>
    <t>Nacional</t>
  </si>
  <si>
    <t>Regional</t>
  </si>
  <si>
    <t>Frecuencia de la medición</t>
  </si>
  <si>
    <t>Mensual</t>
  </si>
  <si>
    <t>Cuatrimestral</t>
  </si>
  <si>
    <t>Semestral</t>
  </si>
  <si>
    <t>Anual</t>
  </si>
  <si>
    <t>Tendencia del Indicador</t>
  </si>
  <si>
    <t>Años</t>
  </si>
  <si>
    <t>Valor  del indicador (en datos absolutos y relativos )</t>
  </si>
  <si>
    <t>Línea Base</t>
  </si>
  <si>
    <t>Meta en datos absolutos</t>
  </si>
  <si>
    <t>Medios de Verificación</t>
  </si>
  <si>
    <t>Procedencia de los datos</t>
  </si>
  <si>
    <t>Unidad Responsable</t>
  </si>
  <si>
    <t>Metodología de Recopilación</t>
  </si>
  <si>
    <t>Plan Operativo Multianual</t>
  </si>
  <si>
    <t>Producción asociada al cumplimiento de la meta</t>
  </si>
  <si>
    <t>Esta parte se llena al tener definida la matriz POM</t>
  </si>
  <si>
    <t xml:space="preserve">Productos </t>
  </si>
  <si>
    <t xml:space="preserve">Indicadores </t>
  </si>
  <si>
    <t>Subproductos</t>
  </si>
  <si>
    <t>Listar los productos (bienes o servicios generados por la institución que contribuyen de manera directa o indirecta al cumplimiento de la meta</t>
  </si>
  <si>
    <t xml:space="preserve">Listar los indicadores que corresponden a los productos identificados 
</t>
  </si>
  <si>
    <t>Listar los subproductos (bienes o servicios generados por la institución que contribuyen de manera directa o indirecta al cumplimiento de la meta</t>
  </si>
  <si>
    <t>Listar los indicadores que corresponden a los subproductos identificados</t>
  </si>
  <si>
    <t xml:space="preserve"> Visión, Misión y Valores</t>
  </si>
  <si>
    <t>Visión</t>
  </si>
  <si>
    <t>Preguntas que ayudan a definir la Visión</t>
  </si>
  <si>
    <t>Ejemplo de respuesta</t>
  </si>
  <si>
    <t xml:space="preserve">Formulación de la visión </t>
  </si>
  <si>
    <t>¿Cuáles son las condiciones de la población a atender en función del mandato institucional?</t>
  </si>
  <si>
    <t>¿Cómo visualiza la institución la condición futura de esa población?</t>
  </si>
  <si>
    <t>Misión</t>
  </si>
  <si>
    <t>Preguntas que ayudan a definir la Misión</t>
  </si>
  <si>
    <t>Forma de responder</t>
  </si>
  <si>
    <t>Formulación de la misión</t>
  </si>
  <si>
    <t>No.</t>
  </si>
  <si>
    <t>Valores (principios)</t>
  </si>
  <si>
    <t>Describir brevemente como aplican los valores enunciados</t>
  </si>
  <si>
    <t>Describir  como los  valores institucionales se aplican también  hacia la población objetivo o elegible</t>
  </si>
  <si>
    <t>Debe incluir los principios éticos  que darán coherencia a la cultura organizacional y facilitarán la resolución de conflictos. Para la administración pública, los principios se encuentran en la Ley del Organismo Ejecutivo. Art. 4. Principios que rigen la función administrativa: Solidaridad, subsidiariedad, transparencia, probidad, eficacia, eficiencia, descentralización y participación ciudadana. Estos deben ser retomados en las misiones de las instituciones.</t>
  </si>
  <si>
    <t xml:space="preserve">Análisis de capacidades y FODA- </t>
  </si>
  <si>
    <t>El análisis de capacidades es importante para determinar la cantidad de productos que la institución puede entregar con la capacidad instalada que tiene y a través de ello establecer en que porcentaje se está cubriendo a la población elegible y cuáles son las brechas existentes para programar su cobertura.</t>
  </si>
  <si>
    <t xml:space="preserve">Análisis de capacidades </t>
  </si>
  <si>
    <t xml:space="preserve">Elementos a considerar en el análisis </t>
  </si>
  <si>
    <t xml:space="preserve">Análisis FODA </t>
  </si>
  <si>
    <t>ESPACIO VACIO</t>
  </si>
  <si>
    <t>FORTALEZAS</t>
  </si>
  <si>
    <t>DEBILIDADES</t>
  </si>
  <si>
    <t>F1</t>
  </si>
  <si>
    <t>D1</t>
  </si>
  <si>
    <t>F2</t>
  </si>
  <si>
    <t>D2</t>
  </si>
  <si>
    <t>F3</t>
  </si>
  <si>
    <t>D3</t>
  </si>
  <si>
    <t>F4</t>
  </si>
  <si>
    <t>D4</t>
  </si>
  <si>
    <t>F5</t>
  </si>
  <si>
    <t>D5</t>
  </si>
  <si>
    <t>F6</t>
  </si>
  <si>
    <t>D6</t>
  </si>
  <si>
    <t>F7</t>
  </si>
  <si>
    <t>D7</t>
  </si>
  <si>
    <t>F8</t>
  </si>
  <si>
    <t>D8</t>
  </si>
  <si>
    <t>F9</t>
  </si>
  <si>
    <t>D9</t>
  </si>
  <si>
    <t>F10</t>
  </si>
  <si>
    <t>D10</t>
  </si>
  <si>
    <t>OPORTUNIDADES</t>
  </si>
  <si>
    <t>ESTRATEGIAS FO</t>
  </si>
  <si>
    <t>ESTRATEGIAS DO</t>
  </si>
  <si>
    <t>O1</t>
  </si>
  <si>
    <t>FO1</t>
  </si>
  <si>
    <t>DO1</t>
  </si>
  <si>
    <t>O2</t>
  </si>
  <si>
    <t>FO2</t>
  </si>
  <si>
    <t>DO2</t>
  </si>
  <si>
    <t>O3</t>
  </si>
  <si>
    <t>FO3</t>
  </si>
  <si>
    <t>DO3</t>
  </si>
  <si>
    <t>O4</t>
  </si>
  <si>
    <t>FO4</t>
  </si>
  <si>
    <t>DO4</t>
  </si>
  <si>
    <t>O5</t>
  </si>
  <si>
    <t>FO5</t>
  </si>
  <si>
    <t>DO5</t>
  </si>
  <si>
    <t>O6</t>
  </si>
  <si>
    <t>O7</t>
  </si>
  <si>
    <t>O8</t>
  </si>
  <si>
    <t>O9</t>
  </si>
  <si>
    <t>O10</t>
  </si>
  <si>
    <t>AMENZAS</t>
  </si>
  <si>
    <t>ESTRATEGIAS FA</t>
  </si>
  <si>
    <t>ESTRATEGIAS DA</t>
  </si>
  <si>
    <t>A1</t>
  </si>
  <si>
    <t>FA1</t>
  </si>
  <si>
    <t>DA1</t>
  </si>
  <si>
    <t>A2</t>
  </si>
  <si>
    <t>FA2</t>
  </si>
  <si>
    <t>DA2</t>
  </si>
  <si>
    <t>A3</t>
  </si>
  <si>
    <t>FA3</t>
  </si>
  <si>
    <t>DA3</t>
  </si>
  <si>
    <t>A4</t>
  </si>
  <si>
    <t>FA4</t>
  </si>
  <si>
    <t>DA4</t>
  </si>
  <si>
    <t>A5</t>
  </si>
  <si>
    <t>A6</t>
  </si>
  <si>
    <t>A7</t>
  </si>
  <si>
    <t>A8</t>
  </si>
  <si>
    <t>A9</t>
  </si>
  <si>
    <t>FA9</t>
  </si>
  <si>
    <t>DA9</t>
  </si>
  <si>
    <t>A10</t>
  </si>
  <si>
    <t>FA10</t>
  </si>
  <si>
    <t>DA10</t>
  </si>
  <si>
    <t xml:space="preserve">Análisis de actores </t>
  </si>
  <si>
    <t xml:space="preserve">Institución: </t>
  </si>
  <si>
    <t>Actor nombre y descripción</t>
  </si>
  <si>
    <t>(1)</t>
  </si>
  <si>
    <t>(2)</t>
  </si>
  <si>
    <t>(3)</t>
  </si>
  <si>
    <t>(4)</t>
  </si>
  <si>
    <t xml:space="preserve">Recursos </t>
  </si>
  <si>
    <t xml:space="preserve">Acciones principales y como puede influir en la gestión institucional del problema </t>
  </si>
  <si>
    <t>Ubicación geográfica  y área de influencia</t>
  </si>
  <si>
    <t>Rol</t>
  </si>
  <si>
    <t>Importancia</t>
  </si>
  <si>
    <t>Poder</t>
  </si>
  <si>
    <t>Interés</t>
  </si>
  <si>
    <t>Ejemplo:</t>
  </si>
  <si>
    <r>
      <t>(1)</t>
    </r>
    <r>
      <rPr>
        <b/>
        <sz val="7"/>
        <color indexed="8"/>
        <rFont val="Candara"/>
        <family val="2"/>
      </rPr>
      <t xml:space="preserve">    </t>
    </r>
    <r>
      <rPr>
        <b/>
        <sz val="12"/>
        <color indexed="8"/>
        <rFont val="Candara"/>
        <family val="2"/>
      </rPr>
      <t>Rol que desempeñan:</t>
    </r>
  </si>
  <si>
    <r>
      <t>(2)</t>
    </r>
    <r>
      <rPr>
        <b/>
        <sz val="7"/>
        <color indexed="8"/>
        <rFont val="Candara"/>
        <family val="2"/>
      </rPr>
      <t xml:space="preserve">  </t>
    </r>
    <r>
      <rPr>
        <b/>
        <sz val="12"/>
        <color indexed="8"/>
        <rFont val="Candara"/>
        <family val="2"/>
      </rPr>
      <t>Importancia de las relaciones predominantes</t>
    </r>
  </si>
  <si>
    <r>
      <t>(3)</t>
    </r>
    <r>
      <rPr>
        <b/>
        <sz val="7"/>
        <color indexed="8"/>
        <rFont val="Candara"/>
        <family val="2"/>
      </rPr>
      <t xml:space="preserve">  </t>
    </r>
    <r>
      <rPr>
        <b/>
        <sz val="12"/>
        <color indexed="8"/>
        <rFont val="Candara"/>
        <family val="2"/>
      </rPr>
      <t>Jerarquización del poder</t>
    </r>
  </si>
  <si>
    <r>
      <t>(4)</t>
    </r>
    <r>
      <rPr>
        <b/>
        <sz val="7"/>
        <color indexed="8"/>
        <rFont val="Candara"/>
        <family val="2"/>
      </rPr>
      <t xml:space="preserve">  </t>
    </r>
    <r>
      <rPr>
        <b/>
        <sz val="12"/>
        <color indexed="8"/>
        <rFont val="Candara"/>
        <family val="2"/>
      </rPr>
      <t>Interés que posea el actor</t>
    </r>
  </si>
  <si>
    <t>Facilitador</t>
  </si>
  <si>
    <t>A favor</t>
  </si>
  <si>
    <t>Alto</t>
  </si>
  <si>
    <t>Alto interés</t>
  </si>
  <si>
    <t>Aliado</t>
  </si>
  <si>
    <t>Indeciso/ indiferente</t>
  </si>
  <si>
    <t>Medio</t>
  </si>
  <si>
    <t>Bajo Interés</t>
  </si>
  <si>
    <t>Oponente</t>
  </si>
  <si>
    <t>En contra</t>
  </si>
  <si>
    <t>Bajo</t>
  </si>
  <si>
    <t>Neutro</t>
  </si>
  <si>
    <t>Los actores son aquellos agentes con los cuales se establece alguna relación, sea ésta de coordinación, alianza o apoyo a la gestión institucional en uno o más cursos de acción relacionados con la problemática priorizada, también pueden asumir una actitud de indiferencia o ser contrarios a la intervención que se pretende desarrollar. Pueden ser personas, grupos de personas, organizaciones o instituciones.</t>
  </si>
  <si>
    <t>Índice de caja de herramientas de apoyo para POM y POA 2023-2027</t>
  </si>
  <si>
    <t>POM</t>
  </si>
  <si>
    <t>SPPD-14</t>
  </si>
  <si>
    <t>Ficha de seguimiento POM</t>
  </si>
  <si>
    <t>SPPD-15</t>
  </si>
  <si>
    <t>POA</t>
  </si>
  <si>
    <t>SPPD-16</t>
  </si>
  <si>
    <t>Programación Mensual: Productos-Subproductos-Acciones</t>
  </si>
  <si>
    <t>SPPD-17</t>
  </si>
  <si>
    <t>Ficha de seguimiento POA</t>
  </si>
  <si>
    <t>SPPD-18</t>
  </si>
  <si>
    <t>Regresar a caratula</t>
  </si>
  <si>
    <t xml:space="preserve">PLAN OPERATIVO MULTIANUAL </t>
  </si>
  <si>
    <t xml:space="preserve">VINCULACIÓN INSTITUCIONAL </t>
  </si>
  <si>
    <t>RESULTADO INSTITUCIONAL</t>
  </si>
  <si>
    <t>PRODUCTO  / SUBPRODUCTO</t>
  </si>
  <si>
    <t>UNIDAD DE MEDIDA</t>
  </si>
  <si>
    <t>META POR AÑO</t>
  </si>
  <si>
    <t>Descripción de Resultado</t>
  </si>
  <si>
    <t>Nivel</t>
  </si>
  <si>
    <t>Política General de Gobierno PGG 2020-2024</t>
  </si>
  <si>
    <t>Meta física</t>
  </si>
  <si>
    <t>Meta financiera</t>
  </si>
  <si>
    <t>Objetivo Sectorial</t>
  </si>
  <si>
    <t>Accion Estratégica</t>
  </si>
  <si>
    <t>Producto 1:</t>
  </si>
  <si>
    <t>Subproducto 1</t>
  </si>
  <si>
    <t>Subproducto 2</t>
  </si>
  <si>
    <t>Subproducto n</t>
  </si>
  <si>
    <t>Producto 2:</t>
  </si>
  <si>
    <t>Producto 3:</t>
  </si>
  <si>
    <t>Producto 4:</t>
  </si>
  <si>
    <t>Producto 5:</t>
  </si>
  <si>
    <t>Producto 6:</t>
  </si>
  <si>
    <t>Producto 7:</t>
  </si>
  <si>
    <t>Producto n:</t>
  </si>
  <si>
    <t xml:space="preserve">TOTAL </t>
  </si>
  <si>
    <t xml:space="preserve">FICHA DE SEGUIMIENTO MULTIANUAL </t>
  </si>
  <si>
    <t>NOMBRE DE LA INSTITUCIÓN:</t>
  </si>
  <si>
    <t>SEGUIMIENTO A NIVEL MULTIANUAL DEL RESULTADO</t>
  </si>
  <si>
    <t>RESULTADO 
(ESTRATEGICO Y/O INSTITUCIONAL)</t>
  </si>
  <si>
    <t xml:space="preserve"> INDICADOR DE RESULTADO (descripción)</t>
  </si>
  <si>
    <t>INDICADORES DE RESULTADO</t>
  </si>
  <si>
    <t xml:space="preserve">FÓRMULA DEL INDICADOR
(descripción) </t>
  </si>
  <si>
    <t>LINEA DE BASE</t>
  </si>
  <si>
    <t>AÑO</t>
  </si>
  <si>
    <t>META</t>
  </si>
  <si>
    <t>Datos Absolutos</t>
  </si>
  <si>
    <t xml:space="preserve">Datos Relativos </t>
  </si>
  <si>
    <t xml:space="preserve"> Ejecución Estimada  </t>
  </si>
  <si>
    <t>Nota:  información a completar al termino de cada año</t>
  </si>
  <si>
    <t xml:space="preserve">SEGUIMIENTO A NIVEL MULTIANUAL DE LOS PRODUCTOS </t>
  </si>
  <si>
    <t xml:space="preserve">PRODUCTOS </t>
  </si>
  <si>
    <t xml:space="preserve"> UNIDAD DE MEDIDA </t>
  </si>
  <si>
    <t>INDICADORES DE PRODUCTO</t>
  </si>
  <si>
    <t xml:space="preserve">INDICADOR DE PRODUCTO Y FORMULA </t>
  </si>
  <si>
    <t>Ejecución Estimada</t>
  </si>
  <si>
    <t xml:space="preserve">PLAN OPERATIVO ANUAL </t>
  </si>
  <si>
    <t>VINCULACIÓN INSTITUCIONAL</t>
  </si>
  <si>
    <t>MUNICIPIOS PRIORIZADOS</t>
  </si>
  <si>
    <t xml:space="preserve">Nivel </t>
  </si>
  <si>
    <t>Cuatrimestre 1</t>
  </si>
  <si>
    <t>Cuatrimestre 2</t>
  </si>
  <si>
    <t>Cuatrimestre 3</t>
  </si>
  <si>
    <t>Total anual</t>
  </si>
  <si>
    <t>(Ejemplo Municipio de Tactic)….</t>
  </si>
  <si>
    <t>PROGRAMACION MENSUAL PRODUCTO-SUBPRODUCTO-ACCIONES</t>
  </si>
  <si>
    <t>SPP-17</t>
  </si>
  <si>
    <t xml:space="preserve">PROGRAMACIÓN DE INSUMOS DE LAS ACCIONES </t>
  </si>
  <si>
    <t>PROGRAMA</t>
  </si>
  <si>
    <t>SUBPROGRAMA</t>
  </si>
  <si>
    <t>PROYECTO</t>
  </si>
  <si>
    <t>ACTIVIDAD</t>
  </si>
  <si>
    <t>OBRA</t>
  </si>
  <si>
    <t>CODIGO SNIP</t>
  </si>
  <si>
    <t>PRODUCTO  / SUBPRODUCTO /ACCIONES</t>
  </si>
  <si>
    <t>Cuantificación de metas  2023</t>
  </si>
  <si>
    <t xml:space="preserve">INSUMO </t>
  </si>
  <si>
    <t>CANTIDAD</t>
  </si>
  <si>
    <t>RENGLÓN</t>
  </si>
  <si>
    <t>CÓDIGO DE INSUMO</t>
  </si>
  <si>
    <t>FUENTE DE FINANCIAMIENTO</t>
  </si>
  <si>
    <t>PRECIO UNITARIO</t>
  </si>
  <si>
    <t>PRECIO TOTAL</t>
  </si>
  <si>
    <t>PROGRAMACION POR CUATRIMESTRE</t>
  </si>
  <si>
    <t>Responsable</t>
  </si>
  <si>
    <t xml:space="preserve">Ene  </t>
  </si>
  <si>
    <t xml:space="preserve">Feb       </t>
  </si>
  <si>
    <t xml:space="preserve">Mar </t>
  </si>
  <si>
    <t xml:space="preserve">Abr </t>
  </si>
  <si>
    <t xml:space="preserve">May </t>
  </si>
  <si>
    <t xml:space="preserve">Jun </t>
  </si>
  <si>
    <t xml:space="preserve">Jul </t>
  </si>
  <si>
    <t xml:space="preserve">Ago </t>
  </si>
  <si>
    <t xml:space="preserve">Sep </t>
  </si>
  <si>
    <t xml:space="preserve">Oct </t>
  </si>
  <si>
    <t>Nov</t>
  </si>
  <si>
    <t xml:space="preserve">Dic </t>
  </si>
  <si>
    <t>META FISICA Y FINANCIERA</t>
  </si>
  <si>
    <t>Cuatr. 1</t>
  </si>
  <si>
    <t>Cuatr..2</t>
  </si>
  <si>
    <t>Cuatr. 3</t>
  </si>
  <si>
    <t>TOTAL  INSTITUCIONAL</t>
  </si>
  <si>
    <t xml:space="preserve">FICHA DE SEGUIMIENTO ANUAL </t>
  </si>
  <si>
    <t>SEGUIMIENTO A NIVEL ANUAL DEL PRODUCTO</t>
  </si>
  <si>
    <t>PRODUCTO</t>
  </si>
  <si>
    <t xml:space="preserve">LINEA DE BASE </t>
  </si>
  <si>
    <t>Cuatrimestre 1 2023</t>
  </si>
  <si>
    <t>Cuatrimestre 2 2023</t>
  </si>
  <si>
    <t>Cuatrimestre 3 2023</t>
  </si>
  <si>
    <t>TOTAL 2023</t>
  </si>
  <si>
    <t>Nota:  información a completar al termino de cada cuatrimestre</t>
  </si>
  <si>
    <t>Nota:  información a completar al termino del año.</t>
  </si>
  <si>
    <t xml:space="preserve">SEGUIMIENTO A NIVEL ANUAL DE LOS SUBPRODUCTOS </t>
  </si>
  <si>
    <t>SUBPRODUCTO</t>
  </si>
  <si>
    <t>INDICADORES DE SUBPRODUCTO</t>
  </si>
  <si>
    <t xml:space="preserve">INDICADOR DE SUBPRODUCTO Y FORMULA </t>
  </si>
  <si>
    <t>RUTA DE TRABAJO</t>
  </si>
  <si>
    <t xml:space="preserve"> ANEXO SPPD-01</t>
  </si>
  <si>
    <t>Mes 1</t>
  </si>
  <si>
    <t>Mes n</t>
  </si>
  <si>
    <t xml:space="preserve">RESPONSABLE </t>
  </si>
  <si>
    <t>RECURSOS NECESARIOS</t>
  </si>
  <si>
    <t>Semana 1</t>
  </si>
  <si>
    <t>Semana 2</t>
  </si>
  <si>
    <t>Semana 3</t>
  </si>
  <si>
    <t>Semana 4</t>
  </si>
  <si>
    <t>DESCRIPCIÓN DE LA ACTIVIDAD A DESARROLLAR</t>
  </si>
  <si>
    <t>DÍAS</t>
  </si>
  <si>
    <t>HORAS</t>
  </si>
  <si>
    <t>%</t>
  </si>
  <si>
    <t>Lun</t>
  </si>
  <si>
    <t>Mar</t>
  </si>
  <si>
    <t>Mie</t>
  </si>
  <si>
    <t>Jue</t>
  </si>
  <si>
    <t>Vie</t>
  </si>
  <si>
    <t>TOTAL</t>
  </si>
  <si>
    <t>TOTAL PARCIAL HORAS</t>
  </si>
  <si>
    <t>TOTAL PARCIAL (%)</t>
  </si>
  <si>
    <t>TOTAL ACUMULADO HORAS</t>
  </si>
  <si>
    <t>TOTAL ACUMULADO (%)</t>
  </si>
  <si>
    <t>CLASIFICADORES TEMÁTICOS</t>
  </si>
  <si>
    <t xml:space="preserve"> ANEXO SPPD-02</t>
  </si>
  <si>
    <t xml:space="preserve"> NOMBRE DEL CLASIFICADOR TEMATICO</t>
  </si>
  <si>
    <t>PRODUCTO / SUBPRODUCTO QUE SE ASOCIA AL CLASIFICADOR TEMÁTICO</t>
  </si>
  <si>
    <t>Metas al 2023</t>
  </si>
  <si>
    <t>Física</t>
  </si>
  <si>
    <t xml:space="preserve">Financiera </t>
  </si>
  <si>
    <t>*Nota: según corresponda de acuerdo a  la Ley Orgánica del  Presupuesto (Artículo 17 Quater , ejecución presupuestaria por clasificador temático)</t>
  </si>
  <si>
    <t>MINECO, INE</t>
  </si>
  <si>
    <t>M9-Para el año 2023 se ha incrementado el monto de los créditos para emprendimientos de familias pobres a Q 200,000,000.0</t>
  </si>
  <si>
    <t>CHN, MINECO</t>
  </si>
  <si>
    <t>Linea de Base año 2014
(23.4%)</t>
  </si>
  <si>
    <t>MINTRAB, IGSS</t>
  </si>
  <si>
    <t xml:space="preserve">Presidencia </t>
  </si>
  <si>
    <t>MEM, INDE</t>
  </si>
  <si>
    <t xml:space="preserve">MCIV, </t>
  </si>
  <si>
    <t>M8-Para el año 2023 se ha incrementado la cantidad de recursos destinados a seguro agrícola para pequeños parcelarios a Q 35,000,000.0</t>
  </si>
  <si>
    <t>MINECO, CHN, MIDES, FONTIERRAS</t>
  </si>
  <si>
    <t>MARN, MAGA, MINFIN, MSPAS, SCEP, INFOM, RIC</t>
  </si>
  <si>
    <t xml:space="preserve">MIDES, FHA, CHN </t>
  </si>
  <si>
    <t>INE, MIDES</t>
  </si>
  <si>
    <t>INFOM</t>
  </si>
  <si>
    <r>
      <rPr>
        <b/>
        <sz val="12"/>
        <rFont val="Candara"/>
        <family val="2"/>
      </rPr>
      <t>No Presupuestable</t>
    </r>
    <r>
      <rPr>
        <sz val="12"/>
        <rFont val="Candara"/>
        <family val="2"/>
      </rPr>
      <t xml:space="preserve"> 
RED 20. Para el 2024, se ha incrementado en 21 puntos porcentuales el acceso a saneamiento
básico en los hogares guatemaltecos (De 53.3% en 2014 a 74.3% en 2024) </t>
    </r>
  </si>
  <si>
    <t xml:space="preserve">MCD, </t>
  </si>
  <si>
    <t>INGUAT,</t>
  </si>
  <si>
    <t>M6-Para el año 2023 se mejoró en un punto porcentual el índice de solvencia del sistema bancario</t>
  </si>
  <si>
    <t>M7-Para el año 2023 se incrementó en 3.1 puntos porcentuales el margen de solvencia de las aseguradoras</t>
  </si>
  <si>
    <t xml:space="preserve">MSPAS, </t>
  </si>
  <si>
    <t>MAGA, SESAN</t>
  </si>
  <si>
    <t>M42-Para el año 2023 se ha implementado la estrategia de descentralización en la gestión pública</t>
  </si>
  <si>
    <t>Presidencia, Vicepresidencia</t>
  </si>
  <si>
    <t>Consejos de Desarrollo, SCEP, CGC</t>
  </si>
  <si>
    <t>MP, INACIF, PDH, MSPAS (ENSMI)</t>
  </si>
  <si>
    <t>MP, OJ, (las instituciones del sector de seguridad y justicia)</t>
  </si>
  <si>
    <t>MP, INACIF, PDH</t>
  </si>
  <si>
    <t>M41-Para el año 2023 los 14 ministerios del Estado cuentan con programa E-goverment</t>
  </si>
  <si>
    <t xml:space="preserve">INAP y los 14 ministerios, </t>
  </si>
  <si>
    <t>M43-Para el año 2023 se ha implementado el Sistema Nacional de Planificación</t>
  </si>
  <si>
    <t>M47-Para el año 2023 se ha implementado la estrategia de atención a migrantes en Estados Unidos</t>
  </si>
  <si>
    <t>Instituto Guatemalteco de Migración IGM</t>
  </si>
  <si>
    <t>M48-Para el 2023 se ha incrementado en 8 el número de consulados en Estados Unidos</t>
  </si>
  <si>
    <t xml:space="preserve">Gabinete Económico, MINFIN </t>
  </si>
  <si>
    <t xml:space="preserve">Banco de Guatemala (Banguat), MINFIN </t>
  </si>
  <si>
    <t>M45-Para el año 2023 se implementado la agenda legislativa en apoyo de la Política General de Gobierno (58 iniciativas de Ley presentadas al Congreso de la República)</t>
  </si>
  <si>
    <t xml:space="preserve">Presidencia, Vicepresidencia
</t>
  </si>
  <si>
    <t xml:space="preserve">M38-Para el año 2023 se han conformado 340 organizaciones comunitarias, municipales y departamentales de prevención de la violencia y el delito </t>
  </si>
  <si>
    <t>M37-Para el año 2023 se ha incrementado en 4 el número de centros penitenciarios</t>
  </si>
  <si>
    <t>SIE (por la Ley Marco del Sistema Nacional de Seguridad)</t>
  </si>
  <si>
    <t>MINGOB,  MINDEF</t>
  </si>
  <si>
    <t>MINEX, CONCYT</t>
  </si>
  <si>
    <t xml:space="preserve">MAGA </t>
  </si>
  <si>
    <t>Para elaborar el análisis de Magnitud, Evidencia y Fuerza explicativa dirijase al anexo 3. Haga click en la flecha para ir a dicho anexo</t>
  </si>
  <si>
    <t>Análisis de Magnitud, Evidencia y Fuerza explicativa</t>
  </si>
  <si>
    <t>Anexo SPPD-03</t>
  </si>
  <si>
    <t>Para cada Problema Principal priorizado debe llenar una  matriz de evidencias. Debe seguir el orden de causas directa y sus causas indirectas, una por una. Para la clasificación de la calidad de la evidencia consultada dar donble clic en el docmento objeto que contine la clasificación.</t>
  </si>
  <si>
    <t>Análisis sobre la Magnitud
•	Datos estadísticos retrospectivos entre 5 a 10 años nacionales y comparativos con datos internacionales. Considerar ubicación geográfica para territorios a priorizar. Ejemplos: Tasa de homicidios, Tasa de desempleo, etc.
•	Información de las fuentes de acuerdo a normas APA.</t>
  </si>
  <si>
    <t>Análisis sobre la Fuerza Explicativa
•	Fragmento del documento consultado donde se fundamenta la relación causa-efecto entre la causa directa analizada y el problema principal.
•	Información del documento consultado de acuerdo a normas APA.</t>
  </si>
  <si>
    <t>Clasificar la calidad de la evidencia consultada
•	Enlistar las evidencias consultadas y categorizarlas de acuerdo a lo estipulado en el Recuadro -Categoría de la evidencia</t>
  </si>
  <si>
    <t xml:space="preserve">Análisis de Magnitud, Evidencia y Fuerza explicativa </t>
  </si>
  <si>
    <t>ANEXO 3</t>
  </si>
  <si>
    <t>Constitución Política de la República de Guatemala
Artículo 183, literal e.</t>
  </si>
  <si>
    <r>
      <rPr>
        <b/>
        <sz val="9"/>
        <color theme="1"/>
        <rFont val="Arial"/>
        <family val="2"/>
      </rPr>
      <t>Articulo 1</t>
    </r>
    <r>
      <rPr>
        <sz val="9"/>
        <color theme="1"/>
        <rFont val="Arial"/>
        <family val="2"/>
      </rPr>
      <t>. Se crea la Defensoría de la Mujer Indígena como dependencia de la Presidencia de la República, con capacidad de gestión y ejecución administrativa, tècnica y financiera, con el fin de atender las particulares situaciones de vulnerabilidad, indefensión y discriminación de la mujer indígena, para lo cual deberá promover las acciones en la defensa y pleno ejercicio de sus derechos.</t>
    </r>
  </si>
  <si>
    <t>Defensa y atención  a mujeres indígenas en situaciones de vulnerabilidad, indefensiòn y discriminación, para garantizar el pleno ejercicio de sus derechos.
Promoción de las acciones de defensa de la Defensoría y divulgación de los derechos de las mujeres indígenas para el pleno ejercicio de sus derechos.</t>
  </si>
  <si>
    <r>
      <t xml:space="preserve">Constitución Política de la República de Guatemala, </t>
    </r>
    <r>
      <rPr>
        <b/>
        <sz val="9"/>
        <rFont val="Arial"/>
        <family val="2"/>
      </rPr>
      <t>artículo 1. Protección a la persona</t>
    </r>
    <r>
      <rPr>
        <sz val="9"/>
        <rFont val="Arial"/>
        <family val="2"/>
      </rPr>
      <t>. El Estado de Guatemala se organiza para proteger a la persona y a la familia; su fin supremo es la realización del bien común.</t>
    </r>
  </si>
  <si>
    <r>
      <rPr>
        <b/>
        <sz val="10"/>
        <color theme="1"/>
        <rFont val="Candara"/>
        <family val="2"/>
      </rPr>
      <t xml:space="preserve">Art 3 Atrrubuciones de la defensoria de la Mujer Indigena.   </t>
    </r>
    <r>
      <rPr>
        <sz val="10"/>
        <color theme="1"/>
        <rFont val="Candara"/>
        <family val="2"/>
      </rPr>
      <t xml:space="preserve">              1. Promover y desarrollar con entidades gubernamentales y no gubernamentales, acciones tendientes a la propuesta de politicas publicas, planes y programas parra la prevencion, defensa y erradicacion de todas las formas de violencia y discriminacion contra la mujer indigena;</t>
    </r>
  </si>
  <si>
    <t xml:space="preserve">Atención y divulgación de sus derechos atraves de acciones a la protección de  las mujeres mayas, garífunas y xinkas como sujetas de derechos.                                 </t>
  </si>
  <si>
    <r>
      <t xml:space="preserve"> Constitución Política de la República de Guatemala, </t>
    </r>
    <r>
      <rPr>
        <b/>
        <sz val="9"/>
        <rFont val="Arial"/>
        <family val="2"/>
      </rPr>
      <t>artículo 2. Deberes del Estad</t>
    </r>
    <r>
      <rPr>
        <sz val="9"/>
        <rFont val="Arial"/>
        <family val="2"/>
      </rPr>
      <t>o. Es deber del Estado garantizarle a los habitantes de la República la vida, la libertad, la justicia, la seguridad, la paz y el desarrollo integral de la persona.</t>
    </r>
  </si>
  <si>
    <t xml:space="preserve">Las mujeres indígenas pueden acudir a una insituición especifica para que le de seguimiento a sus demandas. </t>
  </si>
  <si>
    <r>
      <t xml:space="preserve">Constitución Política de la República de Guatemala, artículo </t>
    </r>
    <r>
      <rPr>
        <b/>
        <sz val="9"/>
        <rFont val="Arial"/>
        <family val="2"/>
      </rPr>
      <t>4. Libertad e igualdad</t>
    </r>
    <r>
      <rPr>
        <sz val="9"/>
        <rFont val="Arial"/>
        <family val="2"/>
      </rPr>
      <t>. En Guatemala todos los seres humanos son libres e iguales en dignidad y derechos. El hombre y la mujer, cualquiera que sea su estado civil, tienen iguales oportunidades y responsabilidades. Ninguna persona puede ser sometida a servidumbre ni a otra condición que menoscabe su dignidad. Los seres humanos deben guardar conducta fraternal entre sí.</t>
    </r>
  </si>
  <si>
    <t>propuesta de politicas publicas, planes y programas parra la prevencion, defensa y erradicacion de todas las formas de violencia y discriminacion contra la mujer indigena;</t>
  </si>
  <si>
    <r>
      <t>Constitución Política de la República de Guatemala,</t>
    </r>
    <r>
      <rPr>
        <b/>
        <sz val="9"/>
        <rFont val="Arial"/>
        <family val="2"/>
      </rPr>
      <t xml:space="preserve"> artículo  44. Derechos inherentes a la persona humana.</t>
    </r>
    <r>
      <rPr>
        <sz val="9"/>
        <rFont val="Arial"/>
        <family val="2"/>
      </rPr>
      <t xml:space="preserve"> Los derechos y garantías que otorga la Constitución no excluyen otros que, aunque no figuren expresamente en ella, son inherentes a la persona humana. El interés social prevalece sobre el interés particular.
</t>
    </r>
    <r>
      <rPr>
        <b/>
        <sz val="9"/>
        <rFont val="Arial"/>
        <family val="2"/>
      </rPr>
      <t>Serán nulas ipso jure las leyes y las disposiciones gubernativas o de cualquier otro orden que disminuyan, restrinjan o tergiversen los derechos que la Constitución garantiza.</t>
    </r>
  </si>
  <si>
    <r>
      <rPr>
        <b/>
        <sz val="9"/>
        <rFont val="Arial"/>
        <family val="2"/>
      </rPr>
      <t xml:space="preserve">CONSIERANDO: </t>
    </r>
    <r>
      <rPr>
        <sz val="9"/>
        <rFont val="Arial"/>
        <family val="2"/>
      </rPr>
      <t>Que en el Acuerdo de Identidad y Derechos de los Pueblos Indígenas se comprometió en promover la divulgación y el cumplimiento de la Convención sobre la Eliminación de Todas las Formas de Discriminación Contra la Mujer, y otros instrumentos internacionales relativos a los Derechos de los Pueblos Indígenas, ratificados por Guatemala, asi mismo, la creación de una Defensoría de la Mujer Indígena que se materializó a traves del acuerdo gubernativo 525-99 y sus reformas, en donde participan representantes de las mujeres y en el que se prestan ademas de otros servcicios, la asesoría Jurdíca y Social.</t>
    </r>
  </si>
  <si>
    <t>Mayor alcance del respeto y cumplimineto de los derechos de las mujeres indígenas por todas las instancias públicas.</t>
  </si>
  <si>
    <r>
      <t>Constitución Política de la República de Guatemala, artículo 46.</t>
    </r>
    <r>
      <rPr>
        <b/>
        <sz val="9"/>
        <rFont val="Arial"/>
        <family val="2"/>
      </rPr>
      <t xml:space="preserve"> Preeminencia del Derecho Internacional</t>
    </r>
    <r>
      <rPr>
        <sz val="9"/>
        <rFont val="Arial"/>
        <family val="2"/>
      </rPr>
      <t>. Se establece el principio general de que en materia de derechos humanos, los tratados y convenciones aceptados y ratificados por Guatemala, tienen preeminencia sobre el derecho interno.</t>
    </r>
  </si>
  <si>
    <t xml:space="preserve">Ampliación del conocimiento sobre los derechos de los pueblos indígenas para la exigencia de su cumplimiento anta las instancias públicas. </t>
  </si>
  <si>
    <r>
      <t xml:space="preserve">Constitución Política de la República de Guateala, </t>
    </r>
    <r>
      <rPr>
        <b/>
        <sz val="9"/>
        <rFont val="Arial"/>
        <family val="2"/>
      </rPr>
      <t>artículo 58. Identidad cultural</t>
    </r>
    <r>
      <rPr>
        <sz val="9"/>
        <rFont val="Arial"/>
        <family val="2"/>
      </rPr>
      <t>. Se reconoce el derecho de las personas y de las comunidades a su identidad cultural de acuerdo a sus valores, su lengua y sus costumbres.</t>
    </r>
  </si>
  <si>
    <r>
      <rPr>
        <b/>
        <sz val="10"/>
        <rFont val="Arial"/>
        <family val="2"/>
      </rPr>
      <t>Art. 3, numeral 5.</t>
    </r>
    <r>
      <rPr>
        <sz val="10"/>
        <rFont val="Arial"/>
        <family val="2"/>
      </rPr>
      <t xml:space="preserve"> Diseñar, coordinar, y ejectura programas educativos de formación y divulgación de los derechos de la mujer indígena..</t>
    </r>
  </si>
  <si>
    <t xml:space="preserve">Conocimiento de sus derechos y la exigencias del respeto y cumplimiento de los mismos, en todos los espacios. Por consiguiente el fortalecimiento de la identidad  y la persevación de las culturas en Guatemala. </t>
  </si>
  <si>
    <r>
      <t xml:space="preserve">Constitución Política de la República de Guatemala, </t>
    </r>
    <r>
      <rPr>
        <b/>
        <sz val="9"/>
        <rFont val="Arial"/>
        <family val="2"/>
      </rPr>
      <t>artículo 66. Protección a grupos étnicos</t>
    </r>
    <r>
      <rPr>
        <sz val="9"/>
        <rFont val="Arial"/>
        <family val="2"/>
      </rPr>
      <t>. Guatemala está formada por diversos grupos étnicos entre los que figuran los grupos indígenas de ascendencia maya. El Estado reconoce, respeta y promueve sus formas de vida, costumbres, tradiciones, formas de organización social, el uso del traje indígena en hombres y mujeres, idiomas y dialectos.</t>
    </r>
  </si>
  <si>
    <t xml:space="preserve">Obtienen Servicio de atención jurídica:  
Civil, Penal, laboral, constitucional, niñez, administrativo.  
</t>
  </si>
  <si>
    <r>
      <t xml:space="preserve">Constitución Política de la República de Guatemala, </t>
    </r>
    <r>
      <rPr>
        <b/>
        <sz val="9"/>
        <rFont val="Arial"/>
        <family val="2"/>
      </rPr>
      <t>artículo 76. Sistema educativo y enseñanza bilingüe</t>
    </r>
    <r>
      <rPr>
        <sz val="9"/>
        <rFont val="Arial"/>
        <family val="2"/>
      </rPr>
      <t>. La administración del sistema educativo deberá ser descentralizada y regionalizada. En las  escuelas establecidas en zonas de predominante población indígena la enseñanza deberá impartirse preferentemente en forma bilingüe.</t>
    </r>
  </si>
  <si>
    <r>
      <rPr>
        <b/>
        <sz val="9"/>
        <rFont val="Arial"/>
        <family val="2"/>
      </rPr>
      <t>Art 3, numeral 1.</t>
    </r>
    <r>
      <rPr>
        <sz val="9"/>
        <rFont val="Arial"/>
        <family val="2"/>
      </rPr>
      <t xml:space="preserve"> Promover y desarrollar con entidades gubernamentales y no gubernamentales, acciones tendientes a la propuesta de politicas publicas, planes y programas parra la prevencion, defensa y erradicacion de todas las formas de violencia y discriminacion contra la mujer indigena;</t>
    </r>
  </si>
  <si>
    <t xml:space="preserve">El cumplimiento de su derecho y persevación de los idiomas Maya, Garífunas y Xinka. </t>
  </si>
  <si>
    <t xml:space="preserve">Derecho o legislación internacional en materia de Derechos Humanos </t>
  </si>
  <si>
    <r>
      <rPr>
        <b/>
        <sz val="9"/>
        <rFont val="Arial"/>
        <family val="2"/>
      </rPr>
      <t>Declaración Universal de los Derechos Humanos. Artículo 7.</t>
    </r>
    <r>
      <rPr>
        <sz val="9"/>
        <rFont val="Arial"/>
        <family val="2"/>
      </rPr>
      <t xml:space="preserve"> Todos son iguales ante la ley y tienen, sin distinción, derecho a igual protección de la ley. </t>
    </r>
    <r>
      <rPr>
        <b/>
        <sz val="9"/>
        <rFont val="Arial"/>
        <family val="2"/>
      </rPr>
      <t xml:space="preserve">Todos tienen derecho igual protección contra toda discriminación </t>
    </r>
    <r>
      <rPr>
        <sz val="9"/>
        <rFont val="Arial"/>
        <family val="2"/>
      </rPr>
      <t xml:space="preserve">que infrinja esta Declaración y contra toda provocación a tal discriminación. </t>
    </r>
  </si>
  <si>
    <t xml:space="preserve">El derecho al acceso a la justicia ante los órganos competente ante los derechos violentados.  La DEMI brinda atiende  (atención integral de casos)  todo tipo de casos de discriminación contra las mujeres indígenas. </t>
  </si>
  <si>
    <r>
      <t>Declaracion universal de Derechos Humanos. Art. 2 numeral 1</t>
    </r>
    <r>
      <rPr>
        <sz val="9"/>
        <rFont val="Arial"/>
        <family val="2"/>
      </rPr>
      <t xml:space="preserve"> Todas las personas tiene sus derechos y libertades proclamados en esta Declarachion, sin distincion alguna de raza, color, sexo,idioma, religion, opinion politica o de cualquier otra indole, origen nacional o social, posicion economica, nacimiento o cualquier otra condición,  </t>
    </r>
    <r>
      <rPr>
        <b/>
        <sz val="9"/>
        <rFont val="Arial"/>
        <family val="2"/>
      </rPr>
      <t xml:space="preserve"> Art 3 </t>
    </r>
    <r>
      <rPr>
        <sz val="9"/>
        <rFont val="Arial"/>
        <family val="2"/>
      </rPr>
      <t xml:space="preserve"> todo individuo tiene derecho a la vida, a la livertad y a la seguridadde sus personas                                                                                      </t>
    </r>
  </si>
  <si>
    <r>
      <rPr>
        <b/>
        <sz val="9"/>
        <color theme="1"/>
        <rFont val="Arial"/>
        <family val="2"/>
      </rPr>
      <t xml:space="preserve">Articulo 1. </t>
    </r>
    <r>
      <rPr>
        <sz val="9"/>
        <color theme="1"/>
        <rFont val="Arial"/>
        <family val="2"/>
      </rPr>
      <t>Se crea la Defensoría de la Mujer Indígena como dependencia de la Presidencia de la República, con capacidad de gestión y ejecución administrativa, tècnica y financiera, con el fin de atender las particulares situaciones de vulnerabilidad, indefensión y discriminación de la mujer indígena, para lo cual deberá promover las acciones en la defensa y pleno ejercicio de sus derechos.</t>
    </r>
  </si>
  <si>
    <t xml:space="preserve"> Se crea la DEMI para la defensa de los derechos de las Mujeres Indigenas, quienes esta suseptibles de cualquier forma de Violencia o discriminacion.  Para garantizar el pleno ejercicio de sus Derechos.</t>
  </si>
  <si>
    <r>
      <rPr>
        <b/>
        <sz val="9"/>
        <rFont val="Arial"/>
        <family val="2"/>
      </rPr>
      <t xml:space="preserve"> Declaración Universal de los Derechos Humanos</t>
    </r>
    <r>
      <rPr>
        <sz val="9"/>
        <rFont val="Arial"/>
        <family val="2"/>
      </rPr>
      <t xml:space="preserve">. </t>
    </r>
    <r>
      <rPr>
        <b/>
        <sz val="9"/>
        <rFont val="Arial"/>
        <family val="2"/>
      </rPr>
      <t>Artículo 22</t>
    </r>
    <r>
      <rPr>
        <sz val="9"/>
        <rFont val="Arial"/>
        <family val="2"/>
      </rPr>
      <t xml:space="preserve">. Toda persona, como miembro de la sociedad, tiene derecho a la seguridad social, y a obtener, mediante el esfuerzo nacional y la cooperación internacional, habida cuenta de la organización y los recursos de cada Estado, la satisfacción de los derechos económicos, sociales y culturales, indispensables a su dignidad y al libre desarrollo de su personalidad. </t>
    </r>
  </si>
  <si>
    <r>
      <rPr>
        <b/>
        <sz val="9"/>
        <rFont val="Arial"/>
        <family val="2"/>
      </rPr>
      <t>Art 11 Funcionamiento y presupuesto</t>
    </r>
    <r>
      <rPr>
        <sz val="9"/>
        <rFont val="Arial"/>
        <family val="2"/>
      </rPr>
      <t xml:space="preserve">, El Ministerio de Finanzas Publicas y la oficina Nacional de servicio Civil Efectuaran las acciones con forme a la ley Organixa del Presupuesto que sean necesarias para garantizar el funcionamiento de la Defensoria de la Mujer Indigena.  
 </t>
    </r>
    <r>
      <rPr>
        <b/>
        <sz val="9"/>
        <rFont val="Arial"/>
        <family val="2"/>
      </rPr>
      <t>Art 12  Recursos La Defensoria de la Mujer</t>
    </r>
    <r>
      <rPr>
        <sz val="9"/>
        <rFont val="Arial"/>
        <family val="2"/>
      </rPr>
      <t xml:space="preserve"> Indigena podrá gestionar nacional o internacionalmente  los recursos tecnicos y financieros que sean necesarios para el logro de su objetivo de conformidad con el articulo uno del presente acuerdo.         </t>
    </r>
  </si>
  <si>
    <t xml:space="preserve">Atraves de los recursos se promueve, defiende y protege los derechos de las mujeres Indigenas, Garifunas y Xincas. </t>
  </si>
  <si>
    <r>
      <t xml:space="preserve"> </t>
    </r>
    <r>
      <rPr>
        <b/>
        <sz val="9"/>
        <rFont val="Arial"/>
        <family val="2"/>
      </rPr>
      <t>Pacto internacional de Derechos Económicos, Sociales y Culturale</t>
    </r>
    <r>
      <rPr>
        <sz val="9"/>
        <rFont val="Arial"/>
        <family val="2"/>
      </rPr>
      <t>s</t>
    </r>
    <r>
      <rPr>
        <b/>
        <sz val="9"/>
        <rFont val="Arial"/>
        <family val="2"/>
      </rPr>
      <t>, artículo 1</t>
    </r>
    <r>
      <rPr>
        <sz val="9"/>
        <rFont val="Arial"/>
        <family val="2"/>
      </rPr>
      <t xml:space="preserve">. Todos los pueblos tienen el derecho de libre determinación. En virtud de este derecho establecen libremente su condición política y proveen asimismo a su desarrollo económico, social y cultural. </t>
    </r>
  </si>
  <si>
    <r>
      <rPr>
        <b/>
        <sz val="10"/>
        <rFont val="Arial"/>
        <family val="2"/>
      </rPr>
      <t>PRIMER CONSIERANDO</t>
    </r>
    <r>
      <rPr>
        <sz val="10"/>
        <rFont val="Arial"/>
        <family val="2"/>
      </rPr>
      <t>: Que en el Acuerdo de Identidad y Derechos de los Pueblos Indígenas se comprometió en promover la divulgación y el cumplimiento de la Convención sobre la Eliminación de Todas las Formas de Discriminación Contra la Mujer, y otros instrumentos internacionales relativos a los Derechos de los Pueblos Indígenas, ratificados por Guatemala, asi mismo, la creación de una Defensoría de la Mujer Indígena que se materializó a traves del acuerdo gubernativo 525-99 y sus reformas, en donde participan representantes de las mujeres y en el que se prestan ademas de otros servcicios, la asesoría Jurdíca y Social.</t>
    </r>
  </si>
  <si>
    <t>Existe representividad de los pueblos indígena  en la DEMI traves de la Junta coordinador y Consejo consultivo.</t>
  </si>
  <si>
    <r>
      <t xml:space="preserve"> </t>
    </r>
    <r>
      <rPr>
        <b/>
        <sz val="9"/>
        <rFont val="Arial"/>
        <family val="2"/>
      </rPr>
      <t xml:space="preserve"> Pacto internacional de Derechos Económicos, Sociales y Culturales</t>
    </r>
    <r>
      <rPr>
        <sz val="9"/>
        <rFont val="Arial"/>
        <family val="2"/>
      </rPr>
      <t>,</t>
    </r>
    <r>
      <rPr>
        <b/>
        <sz val="9"/>
        <rFont val="Arial"/>
        <family val="2"/>
      </rPr>
      <t xml:space="preserve"> artículo 2</t>
    </r>
    <r>
      <rPr>
        <sz val="9"/>
        <rFont val="Arial"/>
        <family val="2"/>
      </rPr>
      <t xml:space="preserve">. Los Estados Partes en el presente Pacto se comprometen a garantizar el ejercicio de los derechos que en él se enuncian, sin discriminación alguna por motivos de raza, color, sexo, idioma, religión, opinión política o de otra índole, origen nacional o social, posición económica, nacimiento o cualquier otra condición social. </t>
    </r>
  </si>
  <si>
    <t>Atención pertinente a la cultura de la población.</t>
  </si>
  <si>
    <r>
      <t xml:space="preserve"> </t>
    </r>
    <r>
      <rPr>
        <b/>
        <sz val="9"/>
        <rFont val="Arial"/>
        <family val="2"/>
      </rPr>
      <t>Pacto internacional de Derechos Civiles y Políticos Artículo 26.</t>
    </r>
    <r>
      <rPr>
        <sz val="9"/>
        <rFont val="Arial"/>
        <family val="2"/>
      </rPr>
      <t xml:space="preserve"> Todas las personas son iguales ante la ley y tienen derecho sin discriminación a igual protección de la ley. A este respecto, la ley prohibirá toda discriminación y garantizará a todas las personas protección igual y efectiva contra cualquier discriminación por motivos de raza, color, sexo, idioma, religión, opiniones políticas o de cualquier índole, origen nacional o social, posición económica, nacimiento o cualquier otra condición social.</t>
    </r>
  </si>
  <si>
    <t>Que la atención sea en su idioma y en respeto a su cosmovisión. Para que no sea violentado su derecho a la identidad cultural.</t>
  </si>
  <si>
    <r>
      <rPr>
        <b/>
        <sz val="9"/>
        <rFont val="Arial"/>
        <family val="2"/>
      </rPr>
      <t>Convención Internacional sobre la Eliminación de Todas las Formas de Discriminación Racial</t>
    </r>
    <r>
      <rPr>
        <sz val="9"/>
        <rFont val="Arial"/>
        <family val="2"/>
      </rPr>
      <t xml:space="preserve"> </t>
    </r>
    <r>
      <rPr>
        <b/>
        <sz val="9"/>
        <rFont val="Arial"/>
        <family val="2"/>
      </rPr>
      <t>Artículo 5.</t>
    </r>
    <r>
      <rPr>
        <sz val="9"/>
        <rFont val="Arial"/>
        <family val="2"/>
      </rPr>
      <t xml:space="preserve"> En conformidad con las obligaciones fundamentales estipuladas en el artículo 2 de la presente Convención, los Estados partes se comprometen a prohibir y eliminar la discriminación racial en todas sus formas y a garantizar el derecho de toda persona a la igualdad ante la ley, sin distinción de raza, color y origen nacional o étnico...</t>
    </r>
  </si>
  <si>
    <t xml:space="preserve">Mayor alcance del respeto y cumplimineto de los derechos de las mujeres indígenas a una vida libre de racismo (no tipificado como delito en el códo penal). </t>
  </si>
  <si>
    <r>
      <rPr>
        <b/>
        <sz val="9"/>
        <rFont val="Arial"/>
        <family val="2"/>
      </rPr>
      <t>Convención Internacional sobre la Eliminación de Todas las Formas de Discriminación Racial. Artículo 6</t>
    </r>
    <r>
      <rPr>
        <sz val="9"/>
        <rFont val="Arial"/>
        <family val="2"/>
      </rPr>
      <t xml:space="preserve">. Los Estados partes asegurarán a todas las personas que se hallen bajo su jurisdicción, protección y </t>
    </r>
    <r>
      <rPr>
        <b/>
        <sz val="9"/>
        <rFont val="Arial"/>
        <family val="2"/>
      </rPr>
      <t>recursos efectivos, ante los tribunales nacionales competentes y</t>
    </r>
    <r>
      <rPr>
        <sz val="9"/>
        <rFont val="Arial"/>
        <family val="2"/>
      </rPr>
      <t xml:space="preserve"> </t>
    </r>
    <r>
      <rPr>
        <b/>
        <sz val="9"/>
        <rFont val="Arial"/>
        <family val="2"/>
      </rPr>
      <t>otras instituciones del Estado</t>
    </r>
    <r>
      <rPr>
        <sz val="9"/>
        <rFont val="Arial"/>
        <family val="2"/>
      </rPr>
      <t>, contra todo acto de discriminación racial que, contraviniendo la presente Convención, viole sus derechos humanos y libertades fundamentales, así como el derecho a pedir a esos tribunales satisfacción o reparación justa y adecuada por todo daño de que puedan ser víctimas como consecuencia de tal discriminación</t>
    </r>
  </si>
  <si>
    <r>
      <rPr>
        <b/>
        <sz val="11"/>
        <color theme="1"/>
        <rFont val="Calibri"/>
        <family val="2"/>
        <scheme val="minor"/>
      </rPr>
      <t>Artículo 11.</t>
    </r>
    <r>
      <rPr>
        <sz val="10"/>
        <rFont val="Arial"/>
        <family val="2"/>
      </rPr>
      <t xml:space="preserve"> Acuerdo gubernativo 525-99.  Funcionamiento y presupuesto. El Ministerio de Finanzas Públicas y la Oficina Nacional del Servicio Civil, efectuarán las acciones, conforme a la ley orgánica del presupuesto, que sean</t>
    </r>
    <r>
      <rPr>
        <b/>
        <sz val="11"/>
        <color theme="1"/>
        <rFont val="Calibri"/>
        <family val="2"/>
        <scheme val="minor"/>
      </rPr>
      <t xml:space="preserve"> necesarias para garantizar el funcionamiento de la Defensoría de la Mujer Indígena</t>
    </r>
    <r>
      <rPr>
        <sz val="10"/>
        <rFont val="Arial"/>
        <family val="2"/>
      </rPr>
      <t xml:space="preserve">; (ideal)
</t>
    </r>
  </si>
  <si>
    <t xml:space="preserve">Que toda las mujeres indigenas tengan acceso a los servicios de la Defensoría de la Mujer Indígena. </t>
  </si>
  <si>
    <r>
      <rPr>
        <b/>
        <sz val="9"/>
        <rFont val="Arial"/>
        <family val="2"/>
      </rPr>
      <t xml:space="preserve"> Convención sobre los Derechos del Niño.</t>
    </r>
    <r>
      <rPr>
        <sz val="9"/>
        <rFont val="Arial"/>
        <family val="2"/>
      </rPr>
      <t xml:space="preserve"> </t>
    </r>
    <r>
      <rPr>
        <b/>
        <sz val="9"/>
        <rFont val="Arial"/>
        <family val="2"/>
      </rPr>
      <t xml:space="preserve">Artículo 32 </t>
    </r>
    <r>
      <rPr>
        <sz val="9"/>
        <rFont val="Arial"/>
        <family val="2"/>
      </rPr>
      <t>. Los Estados Partes reconocen el derecho del niño a estar protegido contra la explotación económica y contra el desempeño de cualquier trabajo que pueda ser peligroso o entorpecer su educación, o que sea nocivo para su salud o para su desarrollo físico, mental, espiritual, moral o social.</t>
    </r>
  </si>
  <si>
    <r>
      <rPr>
        <b/>
        <sz val="10"/>
        <rFont val="Arial"/>
        <family val="2"/>
      </rPr>
      <t>CONSIERANDO PRIMERO</t>
    </r>
    <r>
      <rPr>
        <sz val="10"/>
        <rFont val="Arial"/>
        <family val="2"/>
      </rPr>
      <t>: Que en el Acuerdo de Identidad y Derechos de los Pueblos Indígenas se comprometió en promover la divulgación y el cumplimiento de la Convención sobre la Eliminación de Todas las Formas de Discriminación Contra la Mujer, y otros instrumentos internacionales relativos a los Derechos de los Pueblos Indígenas, ratificados por Guatemala, asi mismo, la creación de una Defensoría de la Mujer Indígena que se materializó a traves del acuerdo gubernativo 525-99 y sus reformas, en donde participan representantes de las mujeres y en el que se prestan ademas de otros servcicios, la asesoría Jurdíca y Social.</t>
    </r>
  </si>
  <si>
    <t xml:space="preserve">Contribuir al desarrollo integral de las niñas. </t>
  </si>
  <si>
    <r>
      <t xml:space="preserve"> </t>
    </r>
    <r>
      <rPr>
        <b/>
        <sz val="9"/>
        <rFont val="Arial"/>
        <family val="2"/>
      </rPr>
      <t xml:space="preserve">Convenio 169 de la OIT sobre Pueblos Indígenas y Tribales en Países IndependientesArtículo 2 . </t>
    </r>
    <r>
      <rPr>
        <sz val="9"/>
        <rFont val="Arial"/>
        <family val="2"/>
      </rPr>
      <t xml:space="preserve">Los gobiernos deberán asumir la responsabilidad de desarrollar, con la participación de los pueblos interesados, una acción coordinada y sistemática con miras a proteger los derechos de esos pueblos y a garantizar el respeto de su integridad.  </t>
    </r>
  </si>
  <si>
    <t xml:space="preserve">Mayor participación de la ciudadanía en las desiciones de la Defensoría. </t>
  </si>
  <si>
    <r>
      <rPr>
        <b/>
        <sz val="9"/>
        <rFont val="Arial"/>
        <family val="2"/>
      </rPr>
      <t>Convenio 169 de la OIT sobre Pueblos Indígenas y Tribales en Países Independientes. Artículo 5.</t>
    </r>
    <r>
      <rPr>
        <sz val="9"/>
        <rFont val="Arial"/>
        <family val="2"/>
      </rPr>
      <t xml:space="preserve"> Al aplicar las disposiciones del presente Convenio: a) </t>
    </r>
    <r>
      <rPr>
        <b/>
        <sz val="9"/>
        <rFont val="Arial"/>
        <family val="2"/>
      </rPr>
      <t>deberán reconocerse y protegerse los valores y prácticas sociales, culturales, religiosos y espirituales propios de dichos pueblos</t>
    </r>
    <r>
      <rPr>
        <sz val="9"/>
        <rFont val="Arial"/>
        <family val="2"/>
      </rPr>
      <t xml:space="preserve"> y deberá tomarse debidamente en consideración la índole de los problemas que se les plantean tanto colectiva como individualmente</t>
    </r>
  </si>
  <si>
    <t>Respeteto a su diversidad cultural.</t>
  </si>
  <si>
    <r>
      <rPr>
        <b/>
        <sz val="9"/>
        <rFont val="Arial"/>
        <family val="2"/>
      </rPr>
      <t>Convenio 169 de la OIT sobre Pueblos Indígenas y Tribales en Países Independientes. Artículo 14  numeral 1</t>
    </r>
    <r>
      <rPr>
        <sz val="9"/>
        <rFont val="Arial"/>
        <family val="2"/>
      </rPr>
      <t xml:space="preserve">. Deberá reconocerse a los pueblos interesados el derecho de propiedad y de </t>
    </r>
    <r>
      <rPr>
        <b/>
        <sz val="9"/>
        <rFont val="Arial"/>
        <family val="2"/>
      </rPr>
      <t xml:space="preserve">posesión sobre las tierras </t>
    </r>
    <r>
      <rPr>
        <sz val="9"/>
        <rFont val="Arial"/>
        <family val="2"/>
      </rPr>
      <t>que tradicionalmente ocupan. Además, en los casos apropiados, deberán tomarse medidas para salvaguardar el derecho de los pueblos interesados a utilizar tierras que no estén exclusivamente ocupadas por ellos, pero a las que hayan tenido tradicionalmente acceso para sus actividades tradicionales y de subsistencia</t>
    </r>
  </si>
  <si>
    <t xml:space="preserve">El derecho de las mujeres a la tierra. </t>
  </si>
  <si>
    <r>
      <t xml:space="preserve"> </t>
    </r>
    <r>
      <rPr>
        <b/>
        <sz val="9"/>
        <rFont val="Arial"/>
        <family val="2"/>
      </rPr>
      <t>Declaración de las Naciones Unidas sobre los Derechos de los Pueblos Indígenas. Artículo 8 numeral 1</t>
    </r>
    <r>
      <rPr>
        <sz val="9"/>
        <rFont val="Arial"/>
        <family val="2"/>
      </rPr>
      <t xml:space="preserve">. Los pueblos y las personas indígenas tienen derecho a no ser sometidos a una asimilación forzada ni a la destrucción de su cultura. </t>
    </r>
  </si>
  <si>
    <t>Atención y divulgación de sus derechos.</t>
  </si>
  <si>
    <r>
      <rPr>
        <b/>
        <sz val="9"/>
        <rFont val="Arial"/>
        <family val="2"/>
      </rPr>
      <t>Declaración de las Naciones Unidas sobre los Derechos de los Pueblos Indígenas. Artículo 9</t>
    </r>
    <r>
      <rPr>
        <sz val="9"/>
        <rFont val="Arial"/>
        <family val="2"/>
      </rPr>
      <t>. Los pueblos y las personas indígenas tienen derecho a pertenecer a una comunidad o nación indígena, de conformidad con las tradiciones y costumbres de la comunidad o nación de que se trate. Del ejercicio de ese derecho no puede resultar discriminación de ningún tipo.</t>
    </r>
  </si>
  <si>
    <t>Respeteto a su diversidad cultural y dignidad de la población.</t>
  </si>
  <si>
    <r>
      <rPr>
        <b/>
        <sz val="9"/>
        <rFont val="Arial"/>
        <family val="2"/>
      </rPr>
      <t>Declaración de las Naciones Unidas sobre los Derechos de los Pueblos Indígenas. Artículo 9. Artículo 11 numeral 1</t>
    </r>
    <r>
      <rPr>
        <sz val="9"/>
        <rFont val="Arial"/>
        <family val="2"/>
      </rPr>
      <t>. Los pueblos indígenas tienen derecho a practicar y revitalizar sus tradiciones y costumbres culturales. Ello incluye el derecho a mantener, proteger y desarrollar las manifestaciones pasadas, presentes y futuras de sus culturas, como lugares arqueológicos e históricos, objetos, diseños, ceremonias, tecnologías, artes visuales e interpretativas y literaturas</t>
    </r>
  </si>
  <si>
    <r>
      <rPr>
        <b/>
        <sz val="9"/>
        <rFont val="Arial"/>
        <family val="2"/>
      </rPr>
      <t>Declaración de las Naciones Unidas sobre los Derechos de los Pueblos Indígenas.Artículo 13. Inciso 2</t>
    </r>
    <r>
      <rPr>
        <sz val="9"/>
        <rFont val="Arial"/>
        <family val="2"/>
      </rPr>
      <t xml:space="preserve">.Los Estados adoptarán medidas eficaces para asegurar la protección de ese derecho y también para asegurar que los pueblos indígenas puedan entender y hacerse entender en las actuaciones políticas, jurídicas y administrativas, proporcionando para ello, cuando sea necesario, servicios de interpretación u otros medios adecuados. </t>
    </r>
  </si>
  <si>
    <r>
      <rPr>
        <b/>
        <sz val="9"/>
        <rFont val="Arial"/>
        <family val="2"/>
      </rPr>
      <t>Declaración de las Naciones Unidas sobre los Derechos de los Pueblos IndígenasArtículo 21 numeral 1.</t>
    </r>
    <r>
      <rPr>
        <sz val="9"/>
        <rFont val="Arial"/>
        <family val="2"/>
      </rPr>
      <t xml:space="preserve"> Los pueblos indígenas tienen derecho, sin discriminación, al mejoramiento de sus condiciones económicas y sociales, entre otras esferas, en la educación, el empleo, la capacitación y el readiestramiento profesionales, la vivienda, el saneamiento, la salud y la seguridad social. </t>
    </r>
  </si>
  <si>
    <t xml:space="preserve">Atención integral para cambiar las condiciones de las mujeres indígenas. </t>
  </si>
  <si>
    <r>
      <rPr>
        <b/>
        <sz val="9"/>
        <rFont val="Arial"/>
        <family val="2"/>
      </rPr>
      <t>Declaración de las Naciones Unidas sobre los Derechos de los Pueblos Indígenas. Artículo 24</t>
    </r>
    <r>
      <rPr>
        <sz val="9"/>
        <rFont val="Arial"/>
        <family val="2"/>
      </rPr>
      <t xml:space="preserve">. Los pueblos indígenas tienen derecho a sus propias medicinas tradicionales y a mantener sus prácticas de salud, incluida la conservación de sus plantas medicinales, animales y minerales de interés vital. Las personas indígenas también tienen derecho de acceso, sin discriminación alguna, a todos los servicios sociales y de salud. </t>
    </r>
  </si>
  <si>
    <r>
      <rPr>
        <b/>
        <sz val="9"/>
        <rFont val="Arial"/>
        <family val="2"/>
      </rPr>
      <t xml:space="preserve"> Convención sobre la Eliminación de toda forma de Discriminación contra la Mujer  Su artículo 1 </t>
    </r>
    <r>
      <rPr>
        <sz val="9"/>
        <rFont val="Arial"/>
        <family val="2"/>
      </rPr>
      <t>entiende por discriminación “toda distinción, exclusión o restricción basada en el sexo (… ) en las esferas política, económica, social, cultural y civil o en cualquier otra esfera” y los siguientes detallan el programa en pro de la igualdad que los estados firmantes deben atender</t>
    </r>
  </si>
  <si>
    <r>
      <rPr>
        <b/>
        <sz val="10"/>
        <rFont val="Arial"/>
        <family val="2"/>
      </rPr>
      <t>Art. 3, numeral 3</t>
    </r>
    <r>
      <rPr>
        <sz val="10"/>
        <rFont val="Arial"/>
        <family val="2"/>
      </rPr>
      <t>. Proporcionar atención, servicio social y psicológico a las mujeres indígenas víctimas de violencia, malos tratos, discriminación, acoso sexual y otras violencias a sus derechos, y dar seguimiento a los casos que se han planteado</t>
    </r>
  </si>
  <si>
    <t xml:space="preserve">Respuesta del Estado a lucha para conseguir la igualdad de condiciones para el ejercicio de sus derechos. </t>
  </si>
  <si>
    <r>
      <rPr>
        <b/>
        <sz val="9"/>
        <rFont val="Arial"/>
        <family val="2"/>
      </rPr>
      <t xml:space="preserve">CONVENCION INTERAMERICANA PARA PREVENIR,  SANCIONAR Y ERRADICAR LA VIOLENCIA CONTRA LA MUJER  "CONVENCION DE BELEM DO PARA" Artículo 4
</t>
    </r>
    <r>
      <rPr>
        <sz val="9"/>
        <rFont val="Arial"/>
        <family val="2"/>
      </rPr>
      <t>Toda mujer tiene derecho al reconocimiento, goce, ejercicio y protección de todos los derechos humanos y a las libertades consagradas por los instrumentos regionales e internacionales sobre derechos humanos</t>
    </r>
  </si>
  <si>
    <t xml:space="preserve">El derecho al acceso a la justicia ante los órganos competente ante los derechos violentados. </t>
  </si>
  <si>
    <r>
      <t>Declaración y Plataforma de Acción de Beijing I. Los derechos humanos
de la mujer. numeral 210.</t>
    </r>
    <r>
      <rPr>
        <sz val="9"/>
        <rFont val="Arial"/>
        <family val="2"/>
      </rPr>
      <t xml:space="preserve"> Los derechos humanos y las libertades fundamentales son patrimonio inalienable de todos los seres humanos; su promoción y protección es la responsabilidad primordial de los gobiernos.</t>
    </r>
  </si>
  <si>
    <r>
      <t xml:space="preserve">CONSIDERANDO SEGUNDO: </t>
    </r>
    <r>
      <rPr>
        <sz val="10"/>
        <rFont val="Arial"/>
        <family val="2"/>
      </rPr>
      <t>Que el gobierno de la república en cumplimiento de lo antes expuesto, acordó cn las representantes de las organizaciones de mujeres indígenas los aspectos que deben regularse en el presente acuerdo, por lo que es procedente emitir la dispoción pertinente.</t>
    </r>
    <r>
      <rPr>
        <b/>
        <sz val="10"/>
        <rFont val="Arial"/>
        <family val="2"/>
      </rPr>
      <t xml:space="preserve"> </t>
    </r>
  </si>
  <si>
    <t xml:space="preserve">Reconocimiento por parte del Estado la defensa de los derechos de las mujeres y la exigencia de su cumplimiento a las instancias públicas. </t>
  </si>
  <si>
    <r>
      <t xml:space="preserve">Pacto Internacional de Derechos Civiles y Políticos Artículo 3. </t>
    </r>
    <r>
      <rPr>
        <sz val="9"/>
        <rFont val="Arial"/>
        <family val="2"/>
      </rPr>
      <t>Los Estados Partes en el presente Pacto se comprometen a garantizar a hombres y mujeres la igualdad en el goce de todos los derechos civiles y políticos enunciados en el presente Pacto.</t>
    </r>
  </si>
  <si>
    <t>Defensa de sus derechos para lograr la igualdad de condiciones</t>
  </si>
  <si>
    <r>
      <rPr>
        <b/>
        <sz val="9"/>
        <rFont val="Arial"/>
        <family val="2"/>
      </rPr>
      <t xml:space="preserve">Metas de los Objetivos de Desarrollo Sostenible. </t>
    </r>
    <r>
      <rPr>
        <sz val="9"/>
        <rFont val="Arial"/>
        <family val="2"/>
      </rPr>
      <t>La Agenda cuenta con 17 Objetivos de Desarrollo Sostenible, que incluyen desde la eliminación de la pobreza hasta el combate al cambio climático, la educación, la igualdad de la mujer, la defensa del medio ambiente o el diseño de nuestras ciudades.</t>
    </r>
  </si>
  <si>
    <t>A nivel país se mejoren las condiciones de la vida de las mujeres.</t>
  </si>
  <si>
    <r>
      <rPr>
        <b/>
        <sz val="10"/>
        <rFont val="Arial"/>
        <family val="2"/>
      </rPr>
      <t>Declaracion universal de Derechos Humanos. Art. 2 numeral 1</t>
    </r>
    <r>
      <rPr>
        <sz val="10"/>
        <rFont val="Arial"/>
        <family val="2"/>
      </rPr>
      <t xml:space="preserve"> Todas las personas tiene sus derechos y libertades proclamados en esta Declarachion, sin distincion alguna de raza, color, sexo,idioma, religion, opinion politica o de cualquier otra indole, origen nacional o social, posicion economica, nacimiento o cualquier otra condición.</t>
    </r>
    <r>
      <rPr>
        <b/>
        <sz val="10"/>
        <rFont val="Arial"/>
        <family val="2"/>
      </rPr>
      <t xml:space="preserve"> Art 3  t</t>
    </r>
    <r>
      <rPr>
        <sz val="10"/>
        <rFont val="Arial"/>
        <family val="2"/>
      </rPr>
      <t xml:space="preserve">odo individuo tiene derecho a la vida, a la livertad y a la seguridadde sus personas                                                                                      </t>
    </r>
  </si>
  <si>
    <t>Se crea la DEMI para la defensa de los derechos de las Mujeres Indigenas, quienes esta suseptibles de cualquier forma de Violencia o discriminacion.  Para garantizar el pleno ejercicio de sus Derechos.</t>
  </si>
  <si>
    <t>LEGISLACION NACIONAL (decretos)</t>
  </si>
  <si>
    <r>
      <rPr>
        <b/>
        <sz val="9"/>
        <rFont val="Arial"/>
        <family val="2"/>
      </rPr>
      <t xml:space="preserve"> Delito de discriminación Decreto número 57-2002. “Artículo 202 bis. Discriminació</t>
    </r>
    <r>
      <rPr>
        <sz val="9"/>
        <rFont val="Arial"/>
        <family val="2"/>
      </rPr>
      <t xml:space="preserve">n. Se entenderá como discriminación toda distinción, exclusión, restricción o preferencia basada en motivos de género, raza, etnia, idioma, edad, religión, situación económica, enfermedad, discapacidad, estado civil o en cualquiera otro motivo, razón o circunstancia, que impidiere o dificultare a una persona, grupo de personas o asociaciones, el  ejercicio de un derecho legalmente establecido incluyendo el derecho consuetudinario o costumbre, de conformidad con la Constitución Política de la República y los Tratados Internacionales en materia de  derechos humanos. 
</t>
    </r>
  </si>
  <si>
    <r>
      <rPr>
        <b/>
        <sz val="11"/>
        <color theme="1"/>
        <rFont val="Calibri"/>
        <family val="2"/>
        <scheme val="minor"/>
      </rPr>
      <t xml:space="preserve">Articulo 1. </t>
    </r>
    <r>
      <rPr>
        <sz val="10"/>
        <rFont val="Arial"/>
        <family val="2"/>
      </rPr>
      <t>Se crea la Defensoría de la Mujer Indígena como dependencia de la Presidencia de la República, con capacidad de gestión y ejecución administrativa, tècnica y financiera, con el fin de atender las particulares situaciones de vulnerabilidad, indefensión y discriminación de la mujer indígena, para lo cual deberá promover las acciones en la defensa y pleno ejercicio de sus derechos.</t>
    </r>
  </si>
  <si>
    <t>Asegurar que se logre sentencia de casos de discriminacion étnica</t>
  </si>
  <si>
    <r>
      <rPr>
        <b/>
        <sz val="9"/>
        <rFont val="Arial"/>
        <family val="2"/>
      </rPr>
      <t>Código Procesal Penal Decreto número 51-92 Artículo 142</t>
    </r>
    <r>
      <rPr>
        <sz val="9"/>
        <rFont val="Arial"/>
        <family val="2"/>
      </rPr>
      <t>.</t>
    </r>
    <r>
      <rPr>
        <b/>
        <sz val="9"/>
        <rFont val="Arial"/>
        <family val="2"/>
      </rPr>
      <t xml:space="preserve"> Idioma</t>
    </r>
    <r>
      <rPr>
        <sz val="9"/>
        <rFont val="Arial"/>
        <family val="2"/>
      </rPr>
      <t>. Los actos procesales serán cumplidos en español. Cuando una persona se exprese con dificultad en ese idioma, se le brindará la ayuda necesaria para que el acto se pueda desarrollar.</t>
    </r>
  </si>
  <si>
    <r>
      <rPr>
        <b/>
        <sz val="9"/>
        <rFont val="Arial"/>
        <family val="2"/>
      </rPr>
      <t>Art 3, numeral 1.</t>
    </r>
    <r>
      <rPr>
        <sz val="9"/>
        <rFont val="Arial"/>
        <family val="2"/>
      </rPr>
      <t xml:space="preserve"> Promover y desarrollar con entidades gubernamentales y no gubernamentales, acciones tendientes a la propuesta de politicas publicas, planes y programas parra la prevencion, defensa y erradicacion de todas las formas de violencia y discriminacion contra la mujer indigena.                                                                                                                                                                </t>
    </r>
    <r>
      <rPr>
        <b/>
        <sz val="9"/>
        <rFont val="Arial"/>
        <family val="2"/>
      </rPr>
      <t>Art. 3, numeral 6.</t>
    </r>
    <r>
      <rPr>
        <sz val="9"/>
        <rFont val="Arial"/>
        <family val="2"/>
      </rPr>
      <t xml:space="preserve"> Proponer al Presidente de la República anteproyectso de iniciativa de Ley en materia de los derechos humanos de la mujer indígena   </t>
    </r>
  </si>
  <si>
    <t>Cumplimiento de su derecho a sera atendido en su idioma de auerdo a su cultura.</t>
  </si>
  <si>
    <r>
      <t xml:space="preserve"> </t>
    </r>
    <r>
      <rPr>
        <b/>
        <sz val="9"/>
        <rFont val="Arial"/>
        <family val="2"/>
      </rPr>
      <t>Ley contra el Femicidio y Otras Formas de Violencia Contra la Mujer Decreto número 22-2008 Artículo 9. P</t>
    </r>
    <r>
      <rPr>
        <sz val="9"/>
        <rFont val="Arial"/>
        <family val="2"/>
      </rPr>
      <t xml:space="preserve">rohibición de causales de justificación. En los delitos tipificados contra la mujer no podrán invocarse costumbres o tradiciones culturales o religiosas como causal de justificación o de exculpación para perpetrar, infligir, consentir, promover, instigar o tolerar la violencia contra la mujer. </t>
    </r>
  </si>
  <si>
    <t xml:space="preserve">El respeto y cumplimiento de su derecho en todo ámbito. </t>
  </si>
  <si>
    <r>
      <t xml:space="preserve">Ley contra la Violencia Sexual, Explotación y Trata de Personas, Decreto 09-2009 Respeto a la identidad cultural: </t>
    </r>
    <r>
      <rPr>
        <sz val="9"/>
        <rFont val="Arial"/>
        <family val="2"/>
      </rPr>
      <t xml:space="preserve">Se reconoce el derecho de las personas víctimas a conservar los vínculos con su cultura y religión en todas las entrevistas, al tener acceso a servicios de atención o procedimientos legales. </t>
    </r>
  </si>
  <si>
    <t>El respeto y cumpliento de los derechos de las mujeres idígenas a una atención con pertinencia cultural.</t>
  </si>
  <si>
    <r>
      <t xml:space="preserve">Ley de Alfabetización. DECRETO NÚMERO 43-86 ARTÍCULO 3. </t>
    </r>
    <r>
      <rPr>
        <sz val="9"/>
        <rFont val="Arial"/>
        <family val="2"/>
      </rPr>
      <t xml:space="preserve">Objeto del proceso. El proceso de alfabetización nacional tiene como objeto esencial, proveer los medios adecuados para que la población analfabeta tenga acceso a la cultura escrita, lo cual contribuirá al desarrollo del potencial humano para que la persona participe activamente en el mejoramiento de su calidad de vida y de su capacidad de cooperación al bien común. </t>
    </r>
    <r>
      <rPr>
        <b/>
        <sz val="9"/>
        <rFont val="Arial"/>
        <family val="2"/>
      </rPr>
      <t xml:space="preserve">
</t>
    </r>
  </si>
  <si>
    <t>Reducier el indíce de anlafabetismo</t>
  </si>
  <si>
    <r>
      <t>Ley de Educación Nacional. Decreto Legislativo No. 12-91. ARTICULO 2º. Fines, numeral  1. P</t>
    </r>
    <r>
      <rPr>
        <sz val="9"/>
        <rFont val="Arial"/>
        <family val="2"/>
      </rPr>
      <t>roporcionar una educación basada en principios humanos, científicos, técnicos, culturales y espirituales que formen integralmente al educando, lo preparen para el trabajo, la convivencia social y le permitan el acceso a otros niveles de vida.</t>
    </r>
  </si>
  <si>
    <t xml:space="preserve">Mayor alcance del respeto y cumplimineto de los derechos de las mujeres indígenas a una vida libre de violencia. </t>
  </si>
  <si>
    <r>
      <t>Ley de Protección Integral de la Niñez y Adolescencia .DECRETO NUMERO 27-2003 A ARTICULO 10. Igualdad. ...</t>
    </r>
    <r>
      <rPr>
        <sz val="9"/>
        <rFont val="Arial"/>
        <family val="2"/>
      </rPr>
      <t>Las niñas, niños y adolescentes que pertenezcan a grupos étnicos y/o de origen indígena, se les reconoce el derecho de vivir y desarrollarse bajo las formas de organización social que corresponden a sus tradiciones históricas y culturales, en tanto que éstas no sean contrarias al orden público y el respeto debido a la dignidad humana.
El Estado garantizará a las niñas, niños y adolescentes cualquiera que sea su
ascendencia, a tener su propia vida cultural, educativa, a profesar y practicar su propia
espiritualidad, costumbres, a emplear su propio idioma y gozar de todos los derechos y garantías que le son inherentes, de acuerdo a su cosmovisión.</t>
    </r>
    <r>
      <rPr>
        <b/>
        <sz val="9"/>
        <rFont val="Arial"/>
        <family val="2"/>
      </rPr>
      <t xml:space="preserve">
</t>
    </r>
  </si>
  <si>
    <t>El respeto y cumpliento de los derechos de la niñez a una atención con pertinencia cultural.</t>
  </si>
  <si>
    <r>
      <t xml:space="preserve">Ley de Desarrollo Social DECRETO NÚMERO 42-2001.  ARTÍCULO 16. Sectores de especial atención numral 1. Indígenas. </t>
    </r>
    <r>
      <rPr>
        <sz val="9"/>
        <rFont val="Arial"/>
        <family val="2"/>
      </rPr>
      <t>Dentro de la Política de Desarrollo Social y Población se incluirán medidas y acciones que promuevan la
plena participación de la población indígena en el desarrollo nacional y social, con pleno respeto y apoyo a su identidad y cultura.</t>
    </r>
  </si>
  <si>
    <t>mayoría de mujeres indígenas beneficiarias de los programas sociales.</t>
  </si>
  <si>
    <r>
      <t xml:space="preserve">Ley de Promoción Educativa Contra la Discriminación. DECRETO NÚMERO 81-2002 ARTICULO 3. </t>
    </r>
    <r>
      <rPr>
        <sz val="9"/>
        <rFont val="Arial"/>
        <family val="2"/>
      </rPr>
      <t xml:space="preserve">Los diferentes ministerios de Estado propiciarán acciones que
se enmarquen en lo dictado por las convenciones para la eliminación de la
discriminación, en todas sus formas, de tal manera que sus actuaciones se
caractericen por el respeto, tolerancia, reconocimiento a la característica de Nación
guatemalteca que es multilingüe, pluricultural y multiétnica, promoción de la
dignidad y, en general, por la eliminación de discriminación racial y de género y
toda forma de discriminación. </t>
    </r>
  </si>
  <si>
    <r>
      <t xml:space="preserve">Ley Electoral y de Partidos Políticos Decreto Número 1-85 Artículo </t>
    </r>
    <r>
      <rPr>
        <sz val="9"/>
        <rFont val="Arial"/>
        <family val="2"/>
      </rPr>
      <t>3. Derechos y deberes de los ciudadanos.  Inciso c) Elegir y ser electo: d) Ejercer el sufragio; y e) Optar a cargos públicos;</t>
    </r>
    <r>
      <rPr>
        <b/>
        <sz val="9"/>
        <rFont val="Arial"/>
        <family val="2"/>
      </rPr>
      <t xml:space="preserve">
</t>
    </r>
  </si>
  <si>
    <t xml:space="preserve">Igualdad de particpación de mujeres y hombres en cargos de decisión </t>
  </si>
  <si>
    <r>
      <t xml:space="preserve">Ley del Sistema Nacional de Seguridad Alimentaria y Nutricional DECRETO NÚMERO 32-2005. Principios, inciso e. Equidad. </t>
    </r>
    <r>
      <rPr>
        <sz val="9"/>
        <rFont val="Arial"/>
        <family val="2"/>
      </rPr>
      <t>El Estado debe generar las condiciones para que la población sin distinción de género, etnia, edad, nivel socio económico, y lugar de residencia, tenga acceso seguro y oportuno a los alimentos.</t>
    </r>
  </si>
  <si>
    <t>Igualdad de condiciones</t>
  </si>
  <si>
    <r>
      <t xml:space="preserve">Ley marco de los acuerdos de paz. Acuerdo sobre identidad y derechos de los pueblos indígenas. </t>
    </r>
    <r>
      <rPr>
        <sz val="9"/>
        <rFont val="Arial"/>
        <family val="2"/>
      </rPr>
      <t>II. LUCHA CONTRA LA DISCRIMINACIÓN. 
A. LUCHA CONTRA LA DISCRIMINACIÓN LEGAL Y DE HECHO. B. DERECHOS DE LA MUJER.</t>
    </r>
    <r>
      <rPr>
        <b/>
        <sz val="9"/>
        <rFont val="Arial"/>
        <family val="2"/>
      </rPr>
      <t xml:space="preserve"> </t>
    </r>
    <r>
      <rPr>
        <sz val="9"/>
        <rFont val="Arial"/>
        <family val="2"/>
      </rPr>
      <t xml:space="preserve">numeral  I) promover una legislación que tipifique el acoso sexual como delito y considere como un agravante en la definición de la sanción de los delitos sexuales el que haya sido cometido contra mujer indígena; </t>
    </r>
    <r>
      <rPr>
        <b/>
        <sz val="9"/>
        <rFont val="Arial"/>
        <family val="2"/>
      </rPr>
      <t xml:space="preserve">II) crear una Defensoría de la Mujer Indígena, con su participación, que incluya servicios de asesoría jurídica y servicio social; </t>
    </r>
    <r>
      <rPr>
        <sz val="9"/>
        <rFont val="Arial"/>
        <family val="2"/>
      </rPr>
      <t>y III) promover la divulgación y fiel cumplimiento de la Convención sobre la Eliminación de Todas las Formas de Discriminación contra la Mujer.</t>
    </r>
  </si>
  <si>
    <r>
      <rPr>
        <b/>
        <sz val="9"/>
        <rFont val="Arial"/>
        <family val="2"/>
      </rPr>
      <t>Acuerdo Gubernativo 525-99 y sus reformas. Artículos 1.</t>
    </r>
    <r>
      <rPr>
        <sz val="9"/>
        <rFont val="Arial"/>
        <family val="2"/>
      </rPr>
      <t xml:space="preserve"> Creación.  Se crea  la Defensoría de la Mujer Indígena como dependencia de la presidencia de la República, con capacidad de gestión y ejecución administrativa, técnica, y financiera, con el fin de atender las particularidades situaciones de vulnerabilidad, indefensión y discriminación de la mujer indígna, para lo cual deberá provover las accioens dddddde la defesna y pleno ejercicio de sus derechos. </t>
    </r>
  </si>
  <si>
    <t xml:space="preserve">Contribuir a que las instancias públicas fortalezcan sus acciones a mejorar las condiciones de vida de  las mujeres para que sean menos propensas  a ser violentadas.  </t>
  </si>
  <si>
    <t xml:space="preserve">Nombre  de la institución: DEFENSORÍA DE LA MUJER INDÍGENA </t>
  </si>
  <si>
    <t xml:space="preserve">Nombre de la institución: DEFENSORÍA DE LA MUJER INDÍENA </t>
  </si>
  <si>
    <t>X</t>
  </si>
  <si>
    <t>Política Nacional de Promoción y Desarrollo Integral de las Mujeres 2008-2023 (PNPDIM 2008-2023), Política pública de protección integral de la niñez y la adolescencia,  Política Nacional de Prevención de la Violencia y el Delito Seguridad, Ciudadana y Convivencia Pacífica 2014-2034, Plan Nacional para la Prevención y Erradicación de laViolencia contra las Mujeres -Planovi-</t>
  </si>
  <si>
    <t>La Defensoría de la Mujer Indígena no responde a ninguna meta de la política actual de Gobierno. Únicamente tiene  vinculación insitucional estratégica debido a su mandato en cuanto a la defensa, protección y restablecimiento de  derecho vulnerados.</t>
  </si>
  <si>
    <t>Nombre de la institución:     DEFENSORÍA DE LA MUJER INDÍGENA</t>
  </si>
  <si>
    <t>Mujeres Indígenas beneficiadas con servicios de prevención y atención jurídica, social y psicológica,  con ello se contribuye en  la erradicación de todas las formas de violencia y discriminación en su contra</t>
  </si>
  <si>
    <t>El indicador establece un incremento en el número de personas a quienes se les ha brindado servicios de prevención y atención jurídica, social y psicológica, de manera integral como consecuencia del fortalecimiento institucional de la DEMI.</t>
  </si>
  <si>
    <t>Mujeres indígenas atendidas de manera integral, social, jurídico y psicológico y acciones de prevención de la violencia contra las mujeres indígenas, con relación a lo programado.</t>
  </si>
  <si>
    <t>Registros administrativos de las unidades progrmáticas  de la Defensoría de la Mujer Indgena</t>
  </si>
  <si>
    <t>Unidad Jurídica, Unidad Social, Unidad Psicológica, Unidad de Educación y Formación, Unidad de Comunicación Social, Unidad de Promoción, Desarrollo Político Legal</t>
  </si>
  <si>
    <t xml:space="preserve">Formatos preestablecidos por la unidad de planificación, monitoreo y evaluación. </t>
  </si>
  <si>
    <t xml:space="preserve">Dirección y Coordinación </t>
  </si>
  <si>
    <t xml:space="preserve">Número de documentos elaborados con relación a lo programado </t>
  </si>
  <si>
    <t xml:space="preserve"> Mujeres indígenas con servicios de atención integral </t>
  </si>
  <si>
    <t>Número de mujeres indígenas con servicios de atención jurídica, social y psicológica</t>
  </si>
  <si>
    <t xml:space="preserve">Subproducto 1: Mujeres indígenas violentadas en sus derechos reciben atencion jurídica </t>
  </si>
  <si>
    <t xml:space="preserve">Número de Mujeres indígenas violentadas en sus derechos reciben atencion jurídica </t>
  </si>
  <si>
    <t xml:space="preserve">Subproducto 2: Mujeres indígenas violentadas en sus derechos reciben atencion social </t>
  </si>
  <si>
    <t xml:space="preserve">Número de Mujeres indígenas violentadas en sus derechos reciben atencion social </t>
  </si>
  <si>
    <t>Subproducto 3: Mujeres indígenas violentadas en sus derechos reciben atencion psicológico</t>
  </si>
  <si>
    <t xml:space="preserve">Número de Mujeres indígenas violentadas en sus derechos reciben atencion psicológica </t>
  </si>
  <si>
    <t>Subproducto 4:Personas informadas y capacitadas en derechos humanos para la prevención de la violencia contra  las mujeres indígenas.</t>
  </si>
  <si>
    <t xml:space="preserve"> Número de Personas informadas y capacitadas en derechos humanos para la prevención de la violencia contra  las mujeres indígenas.</t>
  </si>
  <si>
    <r>
      <t xml:space="preserve">El </t>
    </r>
    <r>
      <rPr>
        <sz val="14"/>
        <color rgb="FFFF0000"/>
        <rFont val="Cambria"/>
        <family val="1"/>
        <scheme val="major"/>
      </rPr>
      <t>5 %</t>
    </r>
    <r>
      <rPr>
        <sz val="14"/>
        <rFont val="Cambria"/>
        <family val="1"/>
        <scheme val="major"/>
      </rPr>
      <t xml:space="preserve"> de mujeres indígenas han sido atendidas con servicios: social, jurídico y psicológico y en el area de prevención de violencia contra las mujeres indígenas  de Guatemala con acciones de formació y educación, en cumplimiento al acuerdo gubernativo 525-99 y sus reformas de la Defensoria de la Mujer Indígena.</t>
    </r>
  </si>
  <si>
    <t xml:space="preserve"> Resultado Institucional</t>
  </si>
  <si>
    <t xml:space="preserve">Somos la institución pública ejecutora, creada para atender las particulares situaciones de vulnerabilidad, indefensión y discriminación que enfrentan las mujeres indígenas en Guatemala. Coordinamos acciones de prevención, defensa y restitución de derechos a través de acciones especializadas y multidisciplinarias. Ejercemos la rectoría y supervisión del cumplimiento de políticas públicas en favor de las mujeres indígenas de Guatemala, así como la institucionalización y visibilización en las acciones gubernamentales. Nuestras acciones están basadas en los principios de solidaridad, subsidiariedad, transparencia, probidad, eficacia, eficiencia, descentralización, participación enfoque holístico, Actoras empoderadas, Interseccionalidad, autodeterminación, Incorporación de sus perspectivas, Participación Activa, Indivisibilidad y dimensión colectiva. </t>
  </si>
  <si>
    <t xml:space="preserve">Para el 2,028 la DEMI está posicionada como la institución especializada que desarrolla acciones de prevención, defensa y restitución de derechos de las mujeres indígenas del Estado de Guatemala y supervisa el accionar gubernamental y su inclusión en los planes, programas y proyectos. </t>
  </si>
  <si>
    <t xml:space="preserve">Mujeres indigenas de Guatemala </t>
  </si>
  <si>
    <t xml:space="preserve">i) ¿Para qué existe la institución, cuál es su mandato según la ley de creación? </t>
  </si>
  <si>
    <t>“Atender las particularidades situaciones de vulnerabilidad, indefensión y discriminación de la mujer indígena, para lo cual deberá promover las acciones de la defensa y pleno ejercicio de sus derechos”</t>
  </si>
  <si>
    <t xml:space="preserve"> “La Defensoria ha contribuido en la defensa de los derechos de las Mujeres Indígenas, atendiendo las  situaciones de vulnerabilidad, indefensión y discriminación de las mujeres indígenas, a travez de los servisios brindados de conformidad con el mandato institucional Acuerdo gubernativo 525-99 de la Presidencia de la Repúbalica.”</t>
  </si>
  <si>
    <t xml:space="preserve">Para el 2,028 la DEMI está posicionada como la institución especializada que supervisa las acciones gubernamentales en favor de las mujeres indígenas,  fortale3ciendo sus  acciones de prevención, defensa y restitución de los derechos de las mujeres indígenas de Guatemala. 
</t>
  </si>
  <si>
    <t>Se crea la Defensoría de la Mujer Indígena como dependencia de la Presidencia de la República, con capacidad de gestión y ejecución administrativa, técnica y financiera, con el fin de atender las particularidades situaciones de vulnerabilidad, indefensión y discriminación de la mujer indígena, para lo cual deberá promover las acciones de la defensa y pleno ejercicio de sus derechos.</t>
  </si>
  <si>
    <t>Se crea la Defensoría de la Mujer Indígena, con capacidad de gestión y ejecución dministrativa, técnica y financiera.</t>
  </si>
  <si>
    <t>1. Promover y desarrollar con entidades gubernamentales y no gubernamentales, acciones tendientes a la propuesta de políticas públicas, planes y programas para la prevención, defensa y erradicación de todas las formas de violencia y discriminación contra la mujer indígena; 
2. Recibir y canalizar, a donde correspondan, las denuncias de mujeres indígenas violentadas en sus derechos y darles el ordenado seguimiento;
3. Proporcionar servicio de asesoría jurídica a mujeres indígenas víctimas de violencia, malos tratos, discriminación, acoso sexual y otras violaciones a sus derechos, y dar seguimiento a los casos que sean planteados;
4. Proporcionar atención, servicio social y psicológico a las mujeres indígenas víctimas de violencia, malos tratos, discriminación, acoso sexual y otras violaciones a sus derechos y dar seguimiento a los casos que le sean planteados;
5. Diseñar, coordinar y ejecutar programas educativos de formación y divulgación de los derechos de la mujer indígena; y
6. Proponer al presidente de la República anteproyectos de iniciativas de ley en materia de derechos de la mujer indígena.</t>
  </si>
  <si>
    <t xml:space="preserve">principios de solidaridad, subsidiariedad, transparencia, probidad, eficacia, eficiencia, descentralización, participación enfoque holístico, Actoras empoderadas, Interseccionalidad, autodeterminación, Incorporación de sus perspectivas, Participación Activa, Indivisibilidad y dimensión colectiva. 
</t>
  </si>
  <si>
    <t>Responsabilidad.</t>
  </si>
  <si>
    <t xml:space="preserve">En el cumplimento de acciones  y actuación correcta   de manera correcta e íntegra, en el marco del cumplimiento de las funciones de la Defensoría de la Mujer Indígena 
</t>
  </si>
  <si>
    <t xml:space="preserve">Compromiso. </t>
  </si>
  <si>
    <t xml:space="preserve">Instancia  comprometida con las mujeres indígenas en cuanto a su situación y condición.
</t>
  </si>
  <si>
    <t xml:space="preserve">Eficacia, eficiencia y calidad. </t>
  </si>
  <si>
    <t xml:space="preserve">En el desarrollo correcto y ágil de las acciones   que satisfagan las necesidades e intereses de las mujeres indígenas. También implica optimizar el uso de los recursos y del tiempo con que cuenta la DEMI, en beneficio de las mujeres indígenas brindando un servicio integral de calidad y calidez
</t>
  </si>
  <si>
    <t xml:space="preserve">Respeto. </t>
  </si>
  <si>
    <t xml:space="preserve">Garantizando  el ejercicio de los derechos humanos  de las mujeres indígenas  víctimas de violencias En particular  en la atención a mujeres indígenas víctimas de violencia y en la diversidad de situación que las coloca en situación de indefensión y vulnerabilidad.
</t>
  </si>
  <si>
    <t>Coherencia</t>
  </si>
  <si>
    <t xml:space="preserve">Desarrollo de acciones constantes conforme  mandato institucional y los objetivos institucionales.
</t>
  </si>
  <si>
    <t>Sororidad</t>
  </si>
  <si>
    <t xml:space="preserve">Generar mecanismos institucionales para el fortalecimiento de las relaciones de  hermandad y solidaridad entre las mujeres, creando redes de apoyo, alianza y lenguajes comunes que empujen cambios sociales, para lograr la igualdad y equidad para vivir en plenitud. 
</t>
  </si>
  <si>
    <t>Transparencia.</t>
  </si>
  <si>
    <t xml:space="preserve">Caracterizada por la accesibilidad a la información que da cuenta de su funcionamiento institucional tanto en su nivel organizativo  como su accionar; el acceso a la información, así como al manejo de los recursos económicos  que se disponen para el cumplimiento de su mandato.
</t>
  </si>
  <si>
    <t>Equidad  e Igualdad.</t>
  </si>
  <si>
    <t>La DEMI realiza sus acciones de manera responsable con las usuarias.</t>
  </si>
  <si>
    <t xml:space="preserve">La defensoria se encuentra comprometida a atender a mujeres indigenas en situaciones de indefension </t>
  </si>
  <si>
    <t>La DEMI ejecuta sus acciones de manera eficiente y con calidad de servicio.</t>
  </si>
  <si>
    <t xml:space="preserve">La defensoria  atiende a mujeres indigenas en situaciones de indefension, con el respeto debido a las usuarias. </t>
  </si>
  <si>
    <t>Se tienen procedimientos internos los cuales estan alineados al mandato institucioinal para atender debidamente a las usuarias de DEMI.</t>
  </si>
  <si>
    <t>La Demi genra mecanismos institucioinales  relacionados con la  hermandad y solidaridad entre las mujeres y las profecionales.</t>
  </si>
  <si>
    <t xml:space="preserve">La Demi realiza sus acciones con transparencia y calidad con el afan de resolver los conflictos de las mujeres indigenas </t>
  </si>
  <si>
    <t>ii) ¿Su competencia es rectora, ejecutora, coordinadora, supervisora?</t>
  </si>
  <si>
    <t>iii) ¿Cuáles son sus grandes ámbitos de acción? (Resumir y ordenar atribuciones en grandes categorías)</t>
  </si>
  <si>
    <t>i)       ¿Qué población debe atender?</t>
  </si>
  <si>
    <t>ii)  ¿Qué principios nos rigen?</t>
  </si>
  <si>
    <t xml:space="preserve">Ser una instancia  que  realiza  acciones   y esfuerzos significativos  para  la promoción de  igualdad y equidad de género y desde la perspectiva de las mujeres indígenas,  deconstrucción de pensamiento, y patrones que violentan la dignidad de las mujeres, relaciones justas y simétricas, entre hombres y mujeres, mismas oportunidades.
</t>
  </si>
  <si>
    <t xml:space="preserve">La DEMI es una institucion que lucha ny vela por la equidad e igualdad de genero desde la perspectiva de las mujeres indigenas </t>
  </si>
  <si>
    <t xml:space="preserve">Nombre de la institución: DEFENSORÍA DE LA MUJER INDÍGENA </t>
  </si>
  <si>
    <t xml:space="preserve">Nombre de la institución:     DEFENSORÍA DE LA MUJER INDÍGENA </t>
  </si>
  <si>
    <t xml:space="preserve">DEFENSORÍA DE LA MUJER INDÍGENA </t>
  </si>
  <si>
    <t>Mujeres Indigenas</t>
  </si>
  <si>
    <t>13 a 60 años</t>
  </si>
  <si>
    <t>Donde están localizadas las sedes regionales. Alta Verapaz, Baja Verapaz, Chimaltenango, Huehuetenango, Izabal, Quetzaltenango, Quiche, San Marcos, Sololá, Suchitepéquez, Totonicapán, Peten, Santa Rosa, Guatemala</t>
  </si>
  <si>
    <t xml:space="preserve">Los municipios de cobertura  de los departamentos donde se encuentran ubicadas las Sedes Regionales </t>
  </si>
  <si>
    <t>Mayas, garífunas, xinkas, Afrodescendiente/Creole/Afromestizo.</t>
  </si>
  <si>
    <t>Achi, Akateko, Chorti', Chuj, Itza, Ixil, Jakalteko, Qánjob'al, Kaqchikel, K'iche', Mam, Mopan, Poqomam, Poqomchi, Q'eqchi', Sakapulteko, Sipakapense, Tektiteko, Tz'utujil y Uspanteko; más el Xinka y el Garífuna.</t>
  </si>
  <si>
    <t>Política Nacional de Desarrollo, 2014</t>
  </si>
  <si>
    <t>Política Nacional de Desarrollo Rural Integral, 2009</t>
  </si>
  <si>
    <t xml:space="preserve">Mujeres indigenas victimas de violencia. </t>
  </si>
  <si>
    <t xml:space="preserve">Un Organismo ejecutivo fortalecido que promueva, coordine, diseñe y ejecute acciones técnicas, políticas y estratégicas a favor de las mujeres indígenas de Guatemala,  con enfoque de género y pertinencia cultural en el marco de los derechos humanos.  </t>
  </si>
  <si>
    <t xml:space="preserve">.Política Nacional de Seguridad </t>
  </si>
  <si>
    <t>Política Nacional de Comadronas de los cuatro pueblos de Guatemala: Maya, Garífuna, Xinka y Mestizo</t>
  </si>
  <si>
    <t>Política Pública Contra la Violencia Sexual en Guatemala 2019-2029</t>
  </si>
  <si>
    <t xml:space="preserve">.Política Pública contra la Trata de Personas y de protección integral a las víctimas 2014-2024 </t>
  </si>
  <si>
    <t xml:space="preserve">.Política Institucional para la Igualdad de Género y Marco Estratégico de Implementación 2014-2023
</t>
  </si>
  <si>
    <t>Política Nacional de Promoción y Desarrollo Integral de las Mujeres 2008-2023</t>
  </si>
  <si>
    <t xml:space="preserve">La Defensoría de  la Mujer Indígena se relaciona con el eje Guatemala urbana y rural ya que contempla acciones para empoderamiento económico de las mujeres indígenas víctimas de violencias y sus familias, con ello  crecerán económicamente y se transformarán sus vidas, todo ello contribuirá en el mediano plazo en la reducción de la pobreza.  </t>
  </si>
  <si>
    <t>La DEMI contribuira en el fortalecimiento del estado atravez de acciones que permitan conservar los derechos de pertinencia cultural para la superacion de las mujeres indigenas de Guatemala mediante la participación social, activa y organizada</t>
  </si>
  <si>
    <t>La defensoria aborda acciones  para difundir los conocimientos y prácticas que
ejercen las comadronas de los cuatro pueblos de Guatemala,  Reconociendo y respetando sus conocimientos a partir de
sus cosmovisiones y buenas prácticas de salud, que incluye la medicina tradicional.</t>
  </si>
  <si>
    <t>La defensoría Contribuye al pleno ejercicio de los derechos humanos de las mujeres indígenas, buscando oportunidades de participación en todos los espacios estatales para responder a las necesidades específicas de las mujeres, mediante el desarrollo de capacitaciones con pertinencia étnica y cultural, creando un marco de igualdad entre hombres y mujeres.</t>
  </si>
  <si>
    <t xml:space="preserve">Unidad de Desarrollo Político y Legal y las Unidades de Atencion integral de Casos </t>
  </si>
  <si>
    <t xml:space="preserve">Unidad de Desarrollo Político y Legal y Unidad de Educación y Formacion </t>
  </si>
  <si>
    <t xml:space="preserve">Atencon integral de casos y el Area de Prevencion a la Violencia </t>
  </si>
  <si>
    <t xml:space="preserve">Unidades de Atencion integral de Casos y el Area de Prevencion a la Violencia </t>
  </si>
  <si>
    <t xml:space="preserve">La DEMI contribuye a prevenir la violencia sexual mediante la promoción de los derechos de las mujeres indígenas víctimas de violencia sexual, facilitando el acceso a la justicia mediante un abordaje integral, oportuno y de calidad, que garantice el cumplimiento los derechos humanos de las mujeres mayas, garífunas y xincas. </t>
  </si>
  <si>
    <t>La defensoría contribuye en el fortalecimiento del Estado, para la implementación de mecanismos que faciliten la prevención del delito de trata de personas, los cuales van destinados a la persecución y sanción penal del delito.</t>
  </si>
  <si>
    <t xml:space="preserve"> Direccion Ejecutiva y Planificación </t>
  </si>
  <si>
    <t>La Defensoria cuadyuva a Promover el desarrollo integral de las mujeres mayas, garífunas, xinkas
en todas las esferas de la vida económica, social, política y cultural.</t>
  </si>
  <si>
    <t>Política Pública para la Convivencia y la Eliminación del Racismo y la Discriminación Racial</t>
  </si>
  <si>
    <t xml:space="preserve">La defensoría implementa acciones orientadas para la eliminación de los mecanismos del racismo, con la finalidad de que las mujeres indígenas no padezcan de ningún tipo de discriminación racial ni exclusión económico-social y se sientan reconocidas en igualdad de derechos, siendo capaces de decidir con libertad y criterio propio. </t>
  </si>
  <si>
    <t>La DEMI realiza esfuerzos para contrarrestar las amenazas de todas las formas de violencia a las mujeres indígenas de Guatemala, así como reducir las vulnerabilidades existentes a través de la integración, cooperación y coordinación interinstitucional</t>
  </si>
  <si>
    <t xml:space="preserve">Unidades de Atencion integral de Casos </t>
  </si>
  <si>
    <t>De Calidad</t>
  </si>
  <si>
    <t xml:space="preserve">De fortalecimiento institucional </t>
  </si>
  <si>
    <t>Formacion y educacion a las usuarias de DEMI</t>
  </si>
  <si>
    <t>Equidad</t>
  </si>
  <si>
    <t>Calidad y Equidad, en el fortalecimiento de las mujeres indigenas.</t>
  </si>
  <si>
    <t>Calidad y prevención</t>
  </si>
  <si>
    <t>Fortalecimineto institucional.</t>
  </si>
  <si>
    <t>Equidad e igualdad.</t>
  </si>
  <si>
    <t xml:space="preserve">Fortalecimiento institucioal y prevención </t>
  </si>
  <si>
    <t xml:space="preserve">Economía, competitividad y prosperidad
</t>
  </si>
  <si>
    <t>Facilitar el acceso a usuarias para promover el desarrollo de la economía familiar campesina y de las actividades productivas complementarias. Ello, con equidad de género y pertinencia de los pueblos maya, xinka y garífuna.</t>
  </si>
  <si>
    <t>No Presupuestable 
RED 22. Para el 2024, se ha incrementado en 3.5 puntos porcentuales, la tasa de crecimiento del PIB (De 3.1% en 2018 a 3.5% en 2024)</t>
  </si>
  <si>
    <t xml:space="preserve">Incluir en la atencion jurídica a mujeres Indígenas Violentadas en sus Derechos, </t>
  </si>
  <si>
    <t xml:space="preserve">Incluir en la atencion social a mujeres Indígenas Violentadas en sus Derechos, </t>
  </si>
  <si>
    <t xml:space="preserve">Incluir en la atencion psicológica a mujeres Indígenas Violentadas en sus Derechos, </t>
  </si>
  <si>
    <t>Incluir en el area de personas informadas y capacitadas en derechos humanos para la prevención de la violencia contra las mujeres Indígenas</t>
  </si>
  <si>
    <t>Profecionales y/o tecnicas que brindan la atencion Juridica, Social y Psicológica segun el requerimineto de la usuaria,  en la sede central y las 13 sedes regionales donde tiene presencia la DEMI.</t>
  </si>
  <si>
    <t>Directora o encargadda de las areas de atencion Juridica, Social y Psicológica.</t>
  </si>
  <si>
    <t>Profecional encargada de la unidad de Educación y formación, en cargado d ela ynidad de Comunicación Social.</t>
  </si>
  <si>
    <t xml:space="preserve">Dirección Ejecutiva. </t>
  </si>
  <si>
    <t>Igualdad en los derechos de las mujeres mayas, garifunas y xincas.a una Vidad libre de violencia y discriminación</t>
  </si>
  <si>
    <t xml:space="preserve">Analicis de amenazas y vulnerabilidades </t>
  </si>
  <si>
    <t>La DEMI fortalece sus riesgos institucionales atraves de controles preventivos por medio de auditorias internas que ayudad a fortalecer funcionamiento de la institución.</t>
  </si>
  <si>
    <t>Directores, Encargados, Delegadas Reionales y demas personal de la Defensoria.</t>
  </si>
  <si>
    <t>Despacho superior, Direccion Ejecutiva y Direccion de Auditoria Interna.</t>
  </si>
  <si>
    <t>Producto 1. Dirección y Coordinación</t>
  </si>
  <si>
    <t>Subproducto  1. Dirección y Coordinación</t>
  </si>
  <si>
    <t>Nomina</t>
  </si>
  <si>
    <t>Personas</t>
  </si>
  <si>
    <t>011,      012, 013, 014, 015, 071, 072,      073</t>
  </si>
  <si>
    <t>Sin insumo</t>
  </si>
  <si>
    <t>RRHH</t>
  </si>
  <si>
    <t>Producto 2. Mujeres Indígenas con Servicios de Atención Integral</t>
  </si>
  <si>
    <t>Subproducto 3. Mujeres Indígenas Violentadas en sus Derechos, Reciben Atención Psicológica</t>
  </si>
  <si>
    <t>Subproducto 4. Personas Informadas y Capacitadas en Derechos Humanos para la Prevención de la Violencia Contra las Mujeres Indígenas</t>
  </si>
  <si>
    <t>Galones</t>
  </si>
  <si>
    <t xml:space="preserve">Galones </t>
  </si>
  <si>
    <r>
      <rPr>
        <b/>
        <sz val="11"/>
        <color theme="1"/>
        <rFont val="Candara"/>
        <family val="2"/>
      </rPr>
      <t>Acción 1.</t>
    </r>
    <r>
      <rPr>
        <sz val="11"/>
        <color theme="1"/>
        <rFont val="Candara"/>
        <family val="2"/>
      </rPr>
      <t xml:space="preserve"> 
Nómina de Sueldos  de personal permanente (011).  Que realiza atención social: 1 Trabajadora social y 1 asistente en la sede central , 11 trabajadoras sociales  y 2 asistentes en sedes regionales incluye ingreso nominal mensual, Bono 14, Aguinaldo y Bono vacacional.</t>
    </r>
  </si>
  <si>
    <t xml:space="preserve">servicios </t>
  </si>
  <si>
    <t xml:space="preserve">refacciones </t>
  </si>
  <si>
    <t xml:space="preserve">Desayunos </t>
  </si>
  <si>
    <t xml:space="preserve">Almuerzos </t>
  </si>
  <si>
    <t>Veladora Ceremonial</t>
  </si>
  <si>
    <t>Armario de Persianizado.</t>
  </si>
  <si>
    <t xml:space="preserve">Armario Percianizado </t>
  </si>
  <si>
    <t>012, 015, 071,072,073</t>
  </si>
  <si>
    <t xml:space="preserve">Documentos </t>
  </si>
  <si>
    <t>Combustible y otros lubricantes</t>
  </si>
  <si>
    <t xml:space="preserve">Auditoria Interna </t>
  </si>
  <si>
    <t>Soporte para TV</t>
  </si>
  <si>
    <t>Mantenimiento de Equipo Macintosh (Mac)</t>
  </si>
  <si>
    <t>Unidad de Comunicación Social</t>
  </si>
  <si>
    <t xml:space="preserve">Social Alta Verapaz </t>
  </si>
  <si>
    <t>Armarios percianizados</t>
  </si>
  <si>
    <t xml:space="preserve">ventilador tipo torre </t>
  </si>
  <si>
    <t>Espuma limpiadora</t>
  </si>
  <si>
    <t>Duster de aire comprimido (590ML, 20Oz)</t>
  </si>
  <si>
    <t>Contac Cleaner</t>
  </si>
  <si>
    <t>Liquido limpiador de pantallas, lcd/plasma/tft sabo</t>
  </si>
  <si>
    <t>Wipe</t>
  </si>
  <si>
    <t>Licencias Antivirus</t>
  </si>
  <si>
    <t>Cable de Red UTP</t>
  </si>
  <si>
    <t>Discos Duros para servidor NAS</t>
  </si>
  <si>
    <t xml:space="preserve">Dietas </t>
  </si>
  <si>
    <t>UNIDAD</t>
  </si>
  <si>
    <t xml:space="preserve">Refacciones A.M. </t>
  </si>
  <si>
    <t>Refacciones P. M.</t>
  </si>
  <si>
    <t xml:space="preserve">Arreglos Florales </t>
  </si>
  <si>
    <t xml:space="preserve">Libretas para apuntes </t>
  </si>
  <si>
    <t xml:space="preserve">impresión de libretas para apuntes </t>
  </si>
  <si>
    <t xml:space="preserve">reconocimiento de gastos  </t>
  </si>
  <si>
    <t xml:space="preserve">impresión e informe </t>
  </si>
  <si>
    <r>
      <rPr>
        <b/>
        <sz val="11"/>
        <color theme="1"/>
        <rFont val="Candara"/>
        <family val="2"/>
      </rPr>
      <t xml:space="preserve">Acción 1 . Unidad de Recursos Humanos:  </t>
    </r>
    <r>
      <rPr>
        <sz val="11"/>
        <color theme="1"/>
        <rFont val="Candara"/>
        <family val="2"/>
      </rPr>
      <t xml:space="preserve">                                                        Nómina de Sueldos  de personal permanente (011). 39 personas de la sede central y (11) de las sedes regionales (Delegadas), incluye ingreso nominal mensual, Bono 14, Aguinaldo y Bono vacacional.</t>
    </r>
  </si>
  <si>
    <t>Licencia paquete Adobe Creative  para Macintosh</t>
  </si>
  <si>
    <t>Unidad</t>
  </si>
  <si>
    <t>Combustible</t>
  </si>
  <si>
    <t>Documento</t>
  </si>
  <si>
    <t>UDAF</t>
  </si>
  <si>
    <t>Servicios básicos, arrendamientos</t>
  </si>
  <si>
    <t>Mes</t>
  </si>
  <si>
    <t xml:space="preserve">Promover políticas orientadas al desarrollo que apoyen las actividades productivas, la creación de empleos decentes, el emprendimiento, la creatividad y la innovación y alentar la formalización y el crecimiento de las microempresas y las pequeñas y medianas empresas, entre otras cosas mediante el acceso a servicios financieros
</t>
  </si>
  <si>
    <t>Guatemala urbana y rural. Prioridad Desarrollo Rural integral.</t>
  </si>
  <si>
    <t>En 2032 la
población
rural goza de
los beneficios
del desarrollo
humano
sostenible.</t>
  </si>
  <si>
    <t>Facilitar el acceso a préstamos o
financiamiento blando para promover
el desarrollo de la economía familiar
campesina y de las actividades productivas
complementarias. Ello, con equidad de género y pertinencia de los pueblos maya, xinka y garífuna.</t>
  </si>
  <si>
    <t>Mineco</t>
  </si>
  <si>
    <t>Maga
Seprem
Demi
Fodigua
Codisra</t>
  </si>
  <si>
    <t>Bienestar para la Gente</t>
  </si>
  <si>
    <t xml:space="preserve">El combate a la pobreza, el fortalecimiento de la protección social a los más vulnerables así como el acceso a la educación, servicios de salud y vivienda digna. Esto con el propósito de atender de manera directa y efectiva a los más pobres, impulsando compensadores sociales
efectivos y focalizados;
</t>
  </si>
  <si>
    <t>Meta 4.1 Asegurar la calidad de la educación primaria y secundaria.</t>
  </si>
  <si>
    <t xml:space="preserve">Desarrollo social
</t>
  </si>
  <si>
    <t>Afianzar las capacidades
del Mides para ejercer la
rectoría, coordinación,
programación, monitoreo
y evaluación de la política
social y de las acciones de
asistencia social.</t>
  </si>
  <si>
    <t>Mides</t>
  </si>
  <si>
    <t>Gabinete de
Desarrollo Social</t>
  </si>
  <si>
    <t xml:space="preserve">1.Estado como Garante de los Derechos Humanos y Conductor del Desarrollo
</t>
  </si>
  <si>
    <t xml:space="preserve">ODS16  Paz, justicia e instituciones sólidas. </t>
  </si>
  <si>
    <t>Meta 16.6
Creación de instituciones eficaces y transparentes</t>
  </si>
  <si>
    <t>El Organismo Ejecutivo revisa,
diseña, propone y aprueba, donde corresponda, una reforma a la Ley del Organismo Ejecutivo y leyes conexas, reglamentos y políticas institucionales. Ello, para adecuar su estructura, dimensiones, alcances y funcionamiento para hacer frente a las necesidades del desarrollo.</t>
  </si>
  <si>
    <t>Organismo
Legislativo
Secretaría General
de la Presidencia</t>
  </si>
  <si>
    <t xml:space="preserve">Organismo
Ejecutivo
</t>
  </si>
  <si>
    <t xml:space="preserve">Estado Responsable, transparente y efectivo. 
Gobernabilidad y seguridad en desarrollo 
</t>
  </si>
  <si>
    <t xml:space="preserve">El combate a la pobreza, el fortalecimiento de la protección social a los más vulnerables así como el acceso a la educación, servicios de salud y vivienda digna. Esto con el propósito de atender de manera directa y efectiva a los más pobres, impulsando compensadores sociales efectivos y focalizados;
</t>
  </si>
  <si>
    <t xml:space="preserve">Mejorar la gobernabilidad del país para una convivencia en paz y armoniosa, que permita condiciones adecuadas de inversión, priorizando la seguridad y justicia para todos y todas; 
</t>
  </si>
  <si>
    <t>Limitacion en el ejercicio pleno de los Derechos individuales y colectivos de las muujeres mayas garifunas y xincas de Guatemala.</t>
  </si>
  <si>
    <t>Prevalencia de un sistema  de dominio patriarcal y colonialista.</t>
  </si>
  <si>
    <t xml:space="preserve">Falta del recom¿nocimiento real de las mujeres indigenas por arte del estado </t>
  </si>
  <si>
    <t>Sistema Economico polarizado</t>
  </si>
  <si>
    <t xml:space="preserve">Relaciones desiguales de poder </t>
  </si>
  <si>
    <t xml:space="preserve">Pobreza muldidimencional </t>
  </si>
  <si>
    <t>Bajo nivel de vida.
1. Deficiente estado de Salud
2. Limitado acceso de Salud
3. Limitado Acceso a los servisios sociales ecenciales y para el adelando y el empoderamiento integral de las mujeres.</t>
  </si>
  <si>
    <t>Las mujeres indígenas; mayas, garífunas, xinkas.</t>
  </si>
  <si>
    <t>Las mujeres indígenas; mayas, garífunas, xinkas de Guatemala de 13 a 60 años</t>
  </si>
  <si>
    <t>Las mujeres indígenas; mayas, garífunas, xinkas de las areas utbanas y rurales de Guatemala</t>
  </si>
  <si>
    <t>Mujeres  mayas, garífunas, xinkas, afro descendientes/creoles/ afromestizos  violentadas en sus derechos individuales  y  colectivos en la sociedad guatemalteca</t>
  </si>
  <si>
    <t>Causa primer nivel 1.  
Discriminación</t>
  </si>
  <si>
    <t>Causa primaria nivel 2. 
 Racismo</t>
  </si>
  <si>
    <t xml:space="preserve">Causa primer nivel 3. 
Exlcusión </t>
  </si>
  <si>
    <t>Causa primer nivel 4. 
Pobreza y pobreza extrema</t>
  </si>
  <si>
    <t>Causa primer nivel 5. 
Machismo</t>
  </si>
  <si>
    <t xml:space="preserve">Causa secundaria 2.1.  Invisibles en el ámbito politico  </t>
  </si>
  <si>
    <t xml:space="preserve">Causa secundaria 1.1.  Invisibles en el ámbito politico  </t>
  </si>
  <si>
    <t xml:space="preserve">Causa 1.1.1.  Invisibles en el ámbito social </t>
  </si>
  <si>
    <t xml:space="preserve">Causa secundaria 2.1.1.  Invisibles en el ámbito social </t>
  </si>
  <si>
    <t xml:space="preserve">Causa secundaria 3.1.  Invisibles en el ámbito económico </t>
  </si>
  <si>
    <t xml:space="preserve">Causa secundaria 3.1. Invisibles en el ámbito educativo </t>
  </si>
  <si>
    <t xml:space="preserve">Causa secundaria 3.1.  Invisibles en el ámbito educativo </t>
  </si>
  <si>
    <t>Causa secundaria 3.1.1.  Invisibles en el ámbito laboral</t>
  </si>
  <si>
    <t>Problema principal:  Mujeres  mayas, garífunas, xinkas, afro descendientes/creoles/ afromestizos  violentadas en sus derechos individuales  y  colectivos en la sociedad guatemalte</t>
  </si>
  <si>
    <t xml:space="preserve">Defensoria de la Mujer Indigena </t>
  </si>
  <si>
    <t>Causa directa  . Discriminación</t>
  </si>
  <si>
    <t>Causa indirecta X.1                 Racismo</t>
  </si>
  <si>
    <t xml:space="preserve">Causa directa Y         Exlcusión </t>
  </si>
  <si>
    <t>Causa indirecta Y.1     pobreza y pobreza extrema</t>
  </si>
  <si>
    <t>Causa indirecta YI     Machismo</t>
  </si>
  <si>
    <t xml:space="preserve">Causa secundaria a.  Individual
</t>
  </si>
  <si>
    <t>Causa secundaria 2.2.   Comunitario</t>
  </si>
  <si>
    <t>Causa secundaria 3.3.  Comunitario</t>
  </si>
  <si>
    <t>Causa secundaria 3.1.1. Familiar</t>
  </si>
  <si>
    <t>Causa secundaria 3.3.1.  Familiar</t>
  </si>
  <si>
    <t>Causa secundaria 3.2. municipal</t>
  </si>
  <si>
    <t xml:space="preserve">Causa secundaria 3.2.  Regional/nacional </t>
  </si>
  <si>
    <t>. La meta establecida apunta a la reducción del índice de criminalidad, en 20 puntos porcentuales para 2023</t>
  </si>
  <si>
    <t>20 puntos porcentuales para 2023</t>
  </si>
  <si>
    <t>MED 7 - Se ha reducido la precariedad laboral mediante la generación de empleos decentes y de calidad. a) Disminución gradual de la tasa de subempleo a partir del último dato disponible: 16.9% b) Disminución gradual de la informalidad a partir del último dato disponible: 69.2%. c) disminución gradual de la tasa de desempleo a partir del último dato disponible: 3.2%. d) Eliminación del porcentaje de trabajadores que viven en pobreza extrema.</t>
  </si>
  <si>
    <t>,Fortalecimiento institucional, seguridad y justicia)</t>
  </si>
  <si>
    <t xml:space="preserve">Estado Responsable, Transparente y Efectivo, </t>
  </si>
  <si>
    <t>4.4.2.6 Propiciar el fomento del desarrollo social, cultural, económico y territorial en un entorno que sea amigable con el medio ambiente</t>
  </si>
  <si>
    <t>N/A</t>
  </si>
  <si>
    <t>Para el 2028, se ha incrementado el número de Mujeres Indígenas que reciben servicios de prevención y atención jurídica, social y psicológica en un 20%, para contribuir a la erradicación de todas las formas de violencia y discriminación en su contra,   de 17768 en el año 2022 a 20511 en el año 2028.</t>
  </si>
  <si>
    <t>El 5 % de mujeres indígenas han sido atendidas con servicios: social, jurídico y psicológico y en el area de prevención de violencia contra las mujeres indígenas  de Guatemala con acciones de formació y educación, en cumplimiento al acuerdo gubernativo 525-99 y sus reformas de la Defensoria de la Mujer Indígena.</t>
  </si>
  <si>
    <t xml:space="preserve">Es la única entidad que promueve, protege y defiende los derechos de las mujeres indígenas a nivel nacional y que es una institución instalada y constituida legalmente. </t>
  </si>
  <si>
    <t>En cuanto a la atencion, asesoría, acompañamiento y gestión social a mujeres mayas  garifunas y xinkas la Defensoría cuenta con unidades de atención social, jurídica y psicológica  con  personal profesional  especializado y plurilingüe.</t>
  </si>
  <si>
    <t xml:space="preserve">Administra su propios recursos financieros asignados </t>
  </si>
  <si>
    <t xml:space="preserve">Cuenta con recurso humano permanente y que habla su idioma materno (Maya, Garífuna y Xinka). </t>
  </si>
  <si>
    <t xml:space="preserve">Contar con recurso humano permanente y que habla su idioma materno (Maya, Garífuna y Xinka). </t>
  </si>
  <si>
    <t xml:space="preserve"> Existencia de manual de atención y procoloque permite contar con  lineamientos  para  la atención especializada de las mujeres indígenas </t>
  </si>
  <si>
    <t xml:space="preserve">    Existe permanente coordinación  intra e interinstitucional permanente</t>
  </si>
  <si>
    <t>Contar con informes cuantitativo de casos que permite visualizar que tipología y numero de acciones  se realizan alrededor de determinada problemática.</t>
  </si>
  <si>
    <t>Se cuenta con una agenda articulada que contiene las demandas, necesidades e intereses de las mujeres mayas, garifunas y xinkas  siendo este un instrumento de negocación y cabildeo.</t>
  </si>
  <si>
    <t>La DEMI cuenta con  informes temáticos que contextualizan  la condición y situación de las mujeres mayas garifunas y xinkas de Guatemala</t>
  </si>
  <si>
    <t xml:space="preserve">La Defensoría cuenta con herramientas,y manuales admistrativos que apoyan el cumplimiento del mandato de DEMI </t>
  </si>
  <si>
    <t xml:space="preserve"> En educación se cuenta con modulos de capacitacion sobre derechos y ciudadanía de las mujeres siendo una guia para las y los facilitdores a determinados grupos priorizados.</t>
  </si>
  <si>
    <t>La Demi se ha fortalecido organizacionalmente ya que cuenta areas programáticas sustantivas y de consolidación institucional lo que permite dar cumplimiento a las demandas  y ampliar la cobertura.</t>
  </si>
  <si>
    <t xml:space="preserve">Ausencia de Definición de acciones  estratégicas y de seguimiento en los diferentes niveles </t>
  </si>
  <si>
    <t xml:space="preserve">  Insuficiente presupuesto para la realización de acciones  para la defensa, protección y restablecimiento de los derechos de las mujeres indígenas, mayas garífunas y xinkas de Guatemala. </t>
  </si>
  <si>
    <t>La Demi no es reconocida como la instancia rectora de la defensa, protección, restablecimiento de los derechos de las mujeres indígenas en Guatemala. Maás bien unicamente la que atiende  las problemáticas relacionadas a la irresponsabilidad paterna y violencia contra a mujer</t>
  </si>
  <si>
    <t>Desactualizada la estructura organizacional de la DEMI que permita reestructurar sus acciones en la defensa promocion y restablecimiento de derecho.</t>
  </si>
  <si>
    <t>Ausencia de cobertura  geografica y lingüística a mujeres indígenas, mayas, garifunas y xinkas de Guatemala</t>
  </si>
  <si>
    <t>Creación de DEMI mediante acuerdo gubernativo</t>
  </si>
  <si>
    <t>Desactualización de los manuales administrativos y técnicos, reglamentos y manuales existentes</t>
  </si>
  <si>
    <t>Ausencia de manuales  para el abordaje de la Educación en prevencion en sus diversas modalidades y grupo etarios.</t>
  </si>
  <si>
    <t xml:space="preserve">Desconocimiento  del quehacer de la DEMI, de los  Organismos del Estado así como de las organizaciones locales y de la sociedad civil. </t>
  </si>
  <si>
    <t>Ausencia de acciones politicas, cabildeo y negociacion a alto  nivel que visibilice a las mujeres mayas, garifunas y xinkas en todos los espacios</t>
  </si>
  <si>
    <t xml:space="preserve"> No contar con un instrumento de seguimiento y evaluación que permita revisar y medir los impactos el cumplimiento del Mandato de la Defensoría de la Mujer Indígena</t>
  </si>
  <si>
    <t>No contar con una  linea de base tecnica  certera y objetiva que permita medir  las acciones que desarrolla la Defensoría</t>
  </si>
  <si>
    <t>Desinterés de elevar a politica pública acciones de concertación y de negociación, necesidades intereses de las  mujeres  indígenas y orgnazaciones de mujeres indígenas mayas, Garifunas y xinkas. Por ejemplo la agenda articulada</t>
  </si>
  <si>
    <t>La Agenda Articulada de Mujeres Mayas, Garífunas y Xinkas de Guatemala, no cuenta con una línea de base, un plan operativo, ni un sistema de monitoreo y evaluación.</t>
  </si>
  <si>
    <t xml:space="preserve">La DEMI no cuenta con un Plan de Incidencia que oriente las acciones politicas  en todos los ámbitos </t>
  </si>
  <si>
    <t xml:space="preserve">Ausencia de especialización del personal técnico y admistrativo y directivo de  la Defensoría  para que exista calidad de propuesta, representación y desarrollo de acciones </t>
  </si>
  <si>
    <t>Mujeres indígenas mayas garifunas y xinkas de Guatemala  requieren atencion, apoyo y seguimiento a sus problemáticas pero también requieren acciones derivado del inacceso a servicios básicos y a vivir libres de violencia  e integralmente mismas que no se prioriza su analisis y defición de acciones.</t>
  </si>
  <si>
    <t xml:space="preserve">Necesidad de mayor número de Recurso Humano en Atención de casos de las 13 oficinas regionales y sede central. </t>
  </si>
  <si>
    <t xml:space="preserve">Contrato corto de las Profesionales y rotación de personal </t>
  </si>
  <si>
    <t xml:space="preserve">Falta de privacidad en la atención,  </t>
  </si>
  <si>
    <t xml:space="preserve">Falta de una base de datos funcional para la atención integral de casos. </t>
  </si>
  <si>
    <t>  Contar con el reconocimiento de las instancias operadoras de justicia, instancias gubernamentales y no gubernamentales  en la atención a mujeres indígenas</t>
  </si>
  <si>
    <t>Conocimiento  del personal permanente</t>
  </si>
  <si>
    <t xml:space="preserve">  Que la DEMI no sea reconocida como la instancia rectora el  defensa, protección y restablecimiento de derecho de mujeres indígenas.</t>
  </si>
  <si>
    <t xml:space="preserve">Contar con un Plan de equidad de Equidad de Oportunidades PNPDIM- Política  Nacional del Promoción y Desarrollo Integral de las Mujeres  y PEO, que permite  tener  lineamientos respecto de prevención de la violencia contra la mujer        </t>
  </si>
  <si>
    <t xml:space="preserve"> Cooperantes  interesados en fortalecer la institucionalidad de la DEMI </t>
  </si>
  <si>
    <t>El mandato institucional es amplio y   da las posibilidades de realizar acciones estratégicas</t>
  </si>
  <si>
    <t xml:space="preserve">No realice acciones políticas  estratógicas en favor de las mujeres indígenas de Guatemala </t>
  </si>
  <si>
    <t>Contar con un marco jurídico nacional e internacional a favor de las mujeres.</t>
  </si>
  <si>
    <t xml:space="preserve">Coincidencia en con el mandato de DEMI y  el plan de gobierno actual  en particular que conlleva a la continuidad de acciones de prevención de violencia contra de las mujeres indígenas </t>
  </si>
  <si>
    <t>Hay conformación de equipo multidiciplinario en DEMI</t>
  </si>
  <si>
    <t xml:space="preserve"> Instancias del Ejecutivo, judicial y legislativo  aliadas de DEMI.</t>
  </si>
  <si>
    <t xml:space="preserve">Que la DEMi este adscrita a la Presidencia de la República de Guatemala. </t>
  </si>
  <si>
    <t xml:space="preserve">Que la DEMi este adscrita a la Presidencia de la Repúlbica de Guatemala. </t>
  </si>
  <si>
    <t xml:space="preserve">Que la DEMi  tenga oficinas regionales en catorce regiones, lo que permite llegar a mujeres indígenas sobrevivientes de violencia. </t>
  </si>
  <si>
    <r>
      <t>ü</t>
    </r>
    <r>
      <rPr>
        <sz val="12"/>
        <color rgb="FF7030A0"/>
        <rFont val="Times New Roman"/>
        <family val="1"/>
      </rPr>
      <t xml:space="preserve">  </t>
    </r>
    <r>
      <rPr>
        <sz val="12"/>
        <rFont val="Calibri"/>
        <family val="2"/>
      </rPr>
      <t xml:space="preserve">Se considere a la DEMI como  un ente que duplica funciones de atención si n considerar  su especialidad como ente rector en materia de Derechos Humanos de las Mujeres Indígenas. </t>
    </r>
  </si>
  <si>
    <t xml:space="preserve">Que en corto o mediano plazo se  considere la disolución del acuerdo gubernativo de DEMI o se adhiera a otra instancia </t>
  </si>
  <si>
    <t xml:space="preserve"> Que la DEMi, se encamine de una acuerdo gubernativo a un decreto legislativo </t>
  </si>
  <si>
    <r>
      <t>ü</t>
    </r>
    <r>
      <rPr>
        <sz val="12"/>
        <rFont val="Times New Roman"/>
        <family val="1"/>
      </rPr>
      <t xml:space="preserve">   </t>
    </r>
    <r>
      <rPr>
        <sz val="12"/>
        <rFont val="Calibri"/>
        <family val="2"/>
      </rPr>
      <t>No se reflejan todas las actividades conexas en la Dirección Técnica del Presupuesto ya que los campos varían y no se comprende la complejidad que conlleva la atención de la problemática de la usuaria, lo que lleva a invisibilizar todas las acciones alrededor de un caso concreto.</t>
    </r>
  </si>
  <si>
    <r>
      <t>ü</t>
    </r>
    <r>
      <rPr>
        <sz val="12"/>
        <rFont val="Times New Roman"/>
        <family val="1"/>
      </rPr>
      <t xml:space="preserve">   </t>
    </r>
    <r>
      <rPr>
        <sz val="12"/>
        <rFont val="Calibri"/>
        <family val="2"/>
      </rPr>
      <t>Mayor demanda de mujeres indígenas  pero escaso recurso humano   sin compromiso, expencia y conocimiento.</t>
    </r>
  </si>
  <si>
    <t>Que existan demandas recurrentes y no se incremente sustancialmente el presupuesto de DEMI</t>
  </si>
  <si>
    <t xml:space="preserve"> Que se redefinan  las acciones y se reestructure el oganigrama fucional de DEMI, con la finalidad de  alcanzar los resultados integrales yde impacto  dirigido a mujeres mayas, garifunas y xinkas de Guatemala</t>
  </si>
  <si>
    <r>
      <t>D</t>
    </r>
    <r>
      <rPr>
        <sz val="12"/>
        <color theme="1"/>
        <rFont val="Calibri"/>
        <family val="2"/>
      </rPr>
      <t>erogación y/o modificación del acuerdo Gubernativo de DEMI</t>
    </r>
  </si>
  <si>
    <t xml:space="preserve">Que  el personal no cuente  con procesos permanentes de fortalecimiento académico y personal que fortalezca el cumplimiento de sus funciones </t>
  </si>
  <si>
    <t xml:space="preserve">Se actualice la agenda articulada de las mujeres indigenas mayas, garifunas y xinkas y se eleve la misma a una politica púlbica </t>
  </si>
  <si>
    <t>Que continúe   siendo la instancia que atiende casos/ problemáticas de mujeres indegenas.</t>
  </si>
  <si>
    <t>Que la DEMI  tenga el estatus de  rectora y asesora de las acciones políticas y de defensa de derechos de las mujeres  mayas garífunas y xinkas de Guatemala</t>
  </si>
  <si>
    <t xml:space="preserve"> Secretaría Privada de la Presidencia de la República de Guatemala </t>
  </si>
  <si>
    <t xml:space="preserve">Político </t>
  </si>
  <si>
    <t>Fcilitar acciones administrativas y técnicas para  el fortalecimiento de la institución en materia de fortalecimiento humano.</t>
  </si>
  <si>
    <t xml:space="preserve">Nacional </t>
  </si>
  <si>
    <t>Presidencia de la RepÚblica de Guatemala</t>
  </si>
  <si>
    <t xml:space="preserve">Proporcionar el respaldo político en la realización de acciones en favor de las mujeres mayas, garífunas y xinkas de Guatemala </t>
  </si>
  <si>
    <t>Jusnta Coordinadora de DEMI</t>
  </si>
  <si>
    <t>Político</t>
  </si>
  <si>
    <t>Respaldar las acciones  de  corto y mediano plazo, programads por la DEMI</t>
  </si>
  <si>
    <t xml:space="preserve">Instancias del Organismo Ejecutivo </t>
  </si>
  <si>
    <t>Técnico</t>
  </si>
  <si>
    <t>Coordinación técnicas, administrativas y de atencion a mujeres indígenas mayas, garifunas y xinkas de Guatemala.</t>
  </si>
  <si>
    <t>Orgnanizaciones de la sociedad civil</t>
  </si>
  <si>
    <t xml:space="preserve"> La articulación con las sociedad civil,/organizaciones de mujeres y mujeres indígenas permite lograr la armonización de acciones.  </t>
  </si>
  <si>
    <t xml:space="preserve">Departamental. </t>
  </si>
  <si>
    <t xml:space="preserve">Líderes y liedezas </t>
  </si>
  <si>
    <t xml:space="preserve">el liderazgo en guatemala constituye    el repaldo politico y comunitario y el enlace con los terriotorios </t>
  </si>
  <si>
    <t xml:space="preserve">Oganismo legislativo  </t>
  </si>
  <si>
    <t>Respaldo politico  en el accionar institucional</t>
  </si>
  <si>
    <t xml:space="preserve">Orgnaismo Judicial </t>
  </si>
  <si>
    <t xml:space="preserve">Técnico, legales </t>
  </si>
  <si>
    <t xml:space="preserve"> Proteger  y restablecer los derechos violentados de las mujeres  mayas, garífunas y xinkas de Guatemala </t>
  </si>
  <si>
    <t>Nacional/ departalmental</t>
  </si>
  <si>
    <t>Personal de DEMI</t>
  </si>
  <si>
    <t xml:space="preserve">Tecnico, operativos, logísticos, directivos </t>
  </si>
  <si>
    <t>Desarrollar las acciones en el  marco de sus funciones  para la defensa, protección y restablecimiento de derechos de las mujeres indígenas de Guatemala</t>
  </si>
  <si>
    <t xml:space="preserve">Nacional, Departamental </t>
  </si>
  <si>
    <t xml:space="preserve">Estado Responsable, transparente y efectivo </t>
  </si>
  <si>
    <t>Impulsar el mejoramiento del servicio civil, la meritocracia, la transparencia, el control y la rendición de cuentas.</t>
  </si>
  <si>
    <t xml:space="preserve">Crear un sistema nacional que promueva los  principios y valores de la transparencia y la ética pública; mejorar la imagen de los funcionarios y las instituciones públicas.  </t>
  </si>
  <si>
    <t xml:space="preserve">Sin meta </t>
  </si>
  <si>
    <t>s/r</t>
  </si>
  <si>
    <t>Para eñ 2021. se ha incrementado el número de mujeres indígenas beneficiadas con servicios de prevención y atención jurídica, social y psicológica  en un 7.4% (10,799 a 11;582 en 2021)</t>
  </si>
  <si>
    <t xml:space="preserve">Gobernabilidad y seguridad en desarrollo </t>
  </si>
  <si>
    <t xml:space="preserve">Propiciar la disminución de la comisión de delitos mediante programas de prevención e instancias de resolución de conflictos </t>
  </si>
  <si>
    <t xml:space="preserve">Impulsar una estrategia para la prevención de la violencia sexual y eliminación de todas las formas de violencia contra todas las mujeres y las niñas en los ámbitos público y privado, incluidas la trata y explotación sexual y otros tipos de explotación. </t>
  </si>
  <si>
    <t>Para el 2024 se ha disminuido la violencia intrafamiliar en 20 puntos porcentuales  (De 84% de casos en 2019 a 64% en 2024)  MINGOB</t>
  </si>
  <si>
    <t xml:space="preserve">Direccion y coordinación </t>
  </si>
  <si>
    <t>Número de  Mujeres Indígenas con sevicios de atención integral que incluye atención social, jurídico,  psicológico y  prevención de violencia contra las mujeres indígenas</t>
  </si>
  <si>
    <t xml:space="preserve">Número de mujeres indígenas con servicios de atención integral divido datos absolutos de linea base menos 1 </t>
  </si>
  <si>
    <t>Para el 2028, se ha incrementado el número de Mujeres Indígenas que reciben servicios de prevención y atención jurídica, social y psicológica en un 20%, para contribuir a la erradicación de todas las formas de violencia y discriminación en su contra,   de 17768 en el año 2023 a 20511 en el año 2028.</t>
  </si>
  <si>
    <t xml:space="preserve">Direccion y Coordinación </t>
  </si>
  <si>
    <t xml:space="preserve"> Mujeres Indígenas con Servicios de Atención Integral</t>
  </si>
  <si>
    <t>Subproducto 1. 
Mujeres Indígenas Violentadas en sus Derechos, Reciben Atención Jurídica</t>
  </si>
  <si>
    <t>Subproducto 2. 
Mujeres Indígenas Violentadas en sus Derechos, Reciben Atención Social</t>
  </si>
  <si>
    <t>Dirección y Coordinación</t>
  </si>
  <si>
    <t>Mujeres Indígenas Violentadas en sus Derechos, Reciben Atención Juridica.</t>
  </si>
  <si>
    <t>Mujeres Indígenas Violentadas en sus Derechos, Reciben Atención Social</t>
  </si>
  <si>
    <t>Mujeres Indígenas Violentadas en sus Derechos, Reciben Atención Psicológica</t>
  </si>
  <si>
    <t>Personas Informadas y Capacitadas en Derechos Humanos para la Prevención de la Violencia Contra las Mujeres Indígenas</t>
  </si>
  <si>
    <t>Con Enfoque de Genero</t>
  </si>
  <si>
    <t>Subproducto 1. Mujeres Indígenas Violentadas en sus Derechos, Reciben Atención Jurídica</t>
  </si>
  <si>
    <t>Subproducto 2. Mujeres Indígenas Violentadas en sus Derechos, Reciben Atención Social</t>
  </si>
  <si>
    <r>
      <rPr>
        <b/>
        <sz val="11"/>
        <color theme="1"/>
        <rFont val="Candara"/>
        <family val="2"/>
      </rPr>
      <t xml:space="preserve">Acción 3. Unidad de Recursos Humanos: </t>
    </r>
    <r>
      <rPr>
        <sz val="11"/>
        <color theme="1"/>
        <rFont val="Candara"/>
        <family val="2"/>
      </rPr>
      <t xml:space="preserve">                                                      Nómina de honorarios de personal profesional (otras remuneraciones de personal temporal 183). 3 personas</t>
    </r>
  </si>
  <si>
    <r>
      <rPr>
        <b/>
        <sz val="11"/>
        <color theme="1"/>
        <rFont val="Candara"/>
        <family val="2"/>
      </rPr>
      <t xml:space="preserve">Acción 4. Unidad de Recursos Humanos:       </t>
    </r>
    <r>
      <rPr>
        <sz val="11"/>
        <color theme="1"/>
        <rFont val="Candara"/>
        <family val="2"/>
      </rPr>
      <t xml:space="preserve">                                                  Nómina de honorarios de personal de apoyo  técnico y profesional (otras remuneraciones de personal temporal 029). </t>
    </r>
    <r>
      <rPr>
        <sz val="11"/>
        <rFont val="Candara"/>
        <family val="2"/>
      </rPr>
      <t>27 personas</t>
    </r>
  </si>
  <si>
    <r>
      <rPr>
        <b/>
        <sz val="11"/>
        <color theme="1"/>
        <rFont val="Candara"/>
        <family val="2"/>
      </rPr>
      <t xml:space="preserve">Acción 2. Unidad de recursos Humanos:     </t>
    </r>
    <r>
      <rPr>
        <sz val="11"/>
        <color theme="1"/>
        <rFont val="Candara"/>
        <family val="2"/>
      </rPr>
      <t xml:space="preserve">                                                   Nómina de honorarios de personal de apoyo  técnico y profesional (otras remuneraciones de personal temporal 029). </t>
    </r>
  </si>
  <si>
    <r>
      <rPr>
        <b/>
        <sz val="11"/>
        <color theme="1"/>
        <rFont val="Candara"/>
        <family val="2"/>
      </rPr>
      <t xml:space="preserve">Acción 2. Unidad de recursos Humanos     </t>
    </r>
    <r>
      <rPr>
        <sz val="11"/>
        <color theme="1"/>
        <rFont val="Candara"/>
        <family val="2"/>
      </rPr>
      <t xml:space="preserve">                                                   Nómina de honorarios de personal de apoyo  técnico y profesional (otras remuneraciones de personal temporal 029). </t>
    </r>
  </si>
  <si>
    <t xml:space="preserve">Combustible y otros lubricantes </t>
  </si>
  <si>
    <r>
      <rPr>
        <b/>
        <sz val="11"/>
        <color theme="1"/>
        <rFont val="Candara"/>
        <family val="2"/>
      </rPr>
      <t xml:space="preserve">Acción 2. Unidad de Recursos Humanos:   </t>
    </r>
    <r>
      <rPr>
        <sz val="11"/>
        <color theme="1"/>
        <rFont val="Candara"/>
        <family val="2"/>
      </rPr>
      <t xml:space="preserve">                                                      creación de plazas  de personal permanente (011).  Delegadas de Totonicapán y Chimaltenango, encargada de la Unidad de Genero y  Unidad de Información Publica.</t>
    </r>
  </si>
  <si>
    <t xml:space="preserve">Sello automático entintable </t>
  </si>
  <si>
    <t>Viáticos en el interior ( defensora y piloto)</t>
  </si>
  <si>
    <t>Reconocimiento de gastos (personal 029 y 183)</t>
  </si>
  <si>
    <t xml:space="preserve">Viáticos de delegadas por reunión con la Señora defensora </t>
  </si>
  <si>
    <t>Servicio de atención a protocolo</t>
  </si>
  <si>
    <t xml:space="preserve">Dirección Ejecutiva </t>
  </si>
  <si>
    <t xml:space="preserve">Alimentación </t>
  </si>
  <si>
    <t xml:space="preserve">Unidad de Informática </t>
  </si>
  <si>
    <t xml:space="preserve">Servicio de mantenimiento de aire acondicionado </t>
  </si>
  <si>
    <t>Certificado SSL, para protección de dominio DEMI</t>
  </si>
  <si>
    <t xml:space="preserve">Servicio de correos Electrónicos </t>
  </si>
  <si>
    <t xml:space="preserve">Viáticos al Interior </t>
  </si>
  <si>
    <t xml:space="preserve">Información Publica </t>
  </si>
  <si>
    <t xml:space="preserve">Publicación en el Diario Oficial </t>
  </si>
  <si>
    <t>Mantenimiento de cámara fotográfica</t>
  </si>
  <si>
    <t>Unidad de Proyectos y cooperación</t>
  </si>
  <si>
    <t xml:space="preserve">Viáticos al interior </t>
  </si>
  <si>
    <r>
      <rPr>
        <b/>
        <sz val="11"/>
        <color theme="1"/>
        <rFont val="Candara"/>
        <family val="2"/>
      </rPr>
      <t xml:space="preserve">Acción 2. Unidad de recursos Humanos: </t>
    </r>
    <r>
      <rPr>
        <sz val="11"/>
        <color theme="1"/>
        <rFont val="Candara"/>
        <family val="2"/>
      </rPr>
      <t xml:space="preserve">                                                       Nómina de honorarios de personal profesional (otras remuneraciones de personal temporal 183 servicios Jurídicos).</t>
    </r>
  </si>
  <si>
    <r>
      <rPr>
        <b/>
        <sz val="11"/>
        <color theme="1"/>
        <rFont val="Candara"/>
        <family val="2"/>
      </rPr>
      <t>Acción 3.</t>
    </r>
    <r>
      <rPr>
        <sz val="11"/>
        <color theme="1"/>
        <rFont val="Candara"/>
        <family val="2"/>
      </rPr>
      <t xml:space="preserve"> </t>
    </r>
    <r>
      <rPr>
        <b/>
        <sz val="11"/>
        <color theme="1"/>
        <rFont val="Candara"/>
        <family val="2"/>
      </rPr>
      <t xml:space="preserve">Sede Central </t>
    </r>
    <r>
      <rPr>
        <sz val="11"/>
        <color theme="1"/>
        <rFont val="Candara"/>
        <family val="2"/>
      </rPr>
      <t xml:space="preserve">
Acompañamiento y asesoría a usuarias víctimas de violencia diferentes instancias.</t>
    </r>
  </si>
  <si>
    <t>Unidad Jurídica</t>
  </si>
  <si>
    <t>viáticos al interior</t>
  </si>
  <si>
    <r>
      <rPr>
        <b/>
        <sz val="11"/>
        <color theme="1"/>
        <rFont val="Candara"/>
        <family val="2"/>
      </rPr>
      <t xml:space="preserve">Acción 1. 
</t>
    </r>
    <r>
      <rPr>
        <sz val="11"/>
        <color theme="1"/>
        <rFont val="Candara"/>
        <family val="2"/>
      </rPr>
      <t>Nómina de Sueldos  de personal permanente (011) que brindan atención psicológica a usuarias de DEMI. 1 psicóloga en sede central  y 4 psicólogas en sedes regionales incluye ingreso nominal mensual, Bono 14, Aguinaldo y Bono vacacional.</t>
    </r>
  </si>
  <si>
    <t xml:space="preserve">Viáticos al interior  </t>
  </si>
  <si>
    <r>
      <rPr>
        <b/>
        <sz val="11"/>
        <color theme="1"/>
        <rFont val="Candara"/>
        <family val="2"/>
      </rPr>
      <t xml:space="preserve">Acción 1. Unidad de Educación y Formación 
</t>
    </r>
    <r>
      <rPr>
        <sz val="11"/>
        <color theme="1"/>
        <rFont val="Candara"/>
        <family val="2"/>
      </rPr>
      <t>Nomina de sueldos de personal permanente (011). 1 Licenciada en educación y 1 asistente en sede central, incluye ingreso nominal mensual, Bono 14, Aguinaldo y Bono vacacional.</t>
    </r>
  </si>
  <si>
    <r>
      <rPr>
        <b/>
        <sz val="11"/>
        <color theme="1"/>
        <rFont val="Candara"/>
        <family val="2"/>
      </rPr>
      <t>Acción 3.  Unidad de Desarrollo Político y Legal</t>
    </r>
    <r>
      <rPr>
        <sz val="11"/>
        <color theme="1"/>
        <rFont val="Candara"/>
        <family val="2"/>
      </rPr>
      <t xml:space="preserve">
 Sesiones Extraordinarias del Consejo Consultivo (virtual)</t>
    </r>
  </si>
  <si>
    <t xml:space="preserve">Recargas electrónicas de Internet </t>
  </si>
  <si>
    <t xml:space="preserve">impresión de manual de empoderamiento económico </t>
  </si>
  <si>
    <t xml:space="preserve">viáticos al interior </t>
  </si>
  <si>
    <t xml:space="preserve">Institución:  DEFENSORÍA DE LA MUJER INDÍGENA </t>
  </si>
  <si>
    <r>
      <t xml:space="preserve">NOMBRE DE LA INSTITUCIÓN: </t>
    </r>
    <r>
      <rPr>
        <b/>
        <sz val="12"/>
        <color theme="1"/>
        <rFont val="Candara"/>
        <family val="2"/>
      </rPr>
      <t>DEFENSORÍA DE LA MUJER INDÍGENA</t>
    </r>
  </si>
  <si>
    <t>Viáticos al Interior (Auditor, Asistente y Piloto, 5 dias por comision)</t>
  </si>
  <si>
    <t xml:space="preserve">Pago de prestaciones económicas y sociales en cumplimiento de sentencia judicial dentro   del proceso  Numero 01215-20218-02878,  la deuda del año 2021 haciende ha: Q. 5, 642.150.00. </t>
  </si>
  <si>
    <t>Pago de prestaciones económicas y sociales en cumplimiento de sentencia judicial dentro   del proceso  Numero 01215-20218-02878,  la deuda del año 2020 haciende ha: Q. 6, 278,623.00.</t>
  </si>
  <si>
    <t xml:space="preserve">Pago de prestaciones económicas y sociales en cumplimiento de sentencia judicial dentro   del proceso  Numero 01215-20218-02878,  la deuda del año 2022  haciende ha: Q. 5, 642.150.00. </t>
  </si>
  <si>
    <t xml:space="preserve">Pago de prestaciones económicas y sociales en cumplimiento de sentencia judicial dentro   del proceso  Numero 01215-20218-02878,  la deuda del año 2023  haciende ha: Q. 5, 642.150.00. </t>
  </si>
  <si>
    <r>
      <rPr>
        <b/>
        <sz val="11"/>
        <color theme="1"/>
        <rFont val="Candara"/>
        <family val="2"/>
      </rPr>
      <t>Acción 1.  Unidad de recursos Humanos:</t>
    </r>
    <r>
      <rPr>
        <sz val="11"/>
        <color theme="1"/>
        <rFont val="Candara"/>
        <family val="2"/>
      </rPr>
      <t xml:space="preserve">   Nómina de Sueldos  de personal permanente (011). 3 abogadas y 1 asistente en la sede central , 11 abogadas y 2 asistentes en sedes regionales incluye ingreso nominal mensual, Bono 14, Aguinaldo y Bono vacacional.</t>
    </r>
  </si>
  <si>
    <t xml:space="preserve">Reconocimiento de gastos </t>
  </si>
  <si>
    <t>Impresión  de memoria de labores</t>
  </si>
  <si>
    <t>100/200</t>
  </si>
  <si>
    <t>Servicio de alojamiento Hostin</t>
  </si>
  <si>
    <r>
      <rPr>
        <b/>
        <sz val="11"/>
        <rFont val="Candara"/>
        <family val="2"/>
      </rPr>
      <t xml:space="preserve">Acción 5. </t>
    </r>
    <r>
      <rPr>
        <sz val="11"/>
        <rFont val="Candara"/>
        <family val="2"/>
      </rPr>
      <t xml:space="preserve"> </t>
    </r>
    <r>
      <rPr>
        <b/>
        <sz val="11"/>
        <rFont val="Candara"/>
        <family val="2"/>
      </rPr>
      <t>PAC.  UDAF</t>
    </r>
    <r>
      <rPr>
        <sz val="11"/>
        <rFont val="Candara"/>
        <family val="2"/>
      </rPr>
      <t xml:space="preserve"> Servicios no personales para funcionamiento básico en la institución. Comprende: Servicios básicos, Divulgación e impresiones, viáticos y reconocimientos de gastos, transportes, arrendamiento de edificios, Mantenimiento y reparación de equipos e instalaciones, fianzas, impuestos, suministros de oficinas y equipamientos</t>
    </r>
  </si>
  <si>
    <r>
      <rPr>
        <b/>
        <sz val="11"/>
        <color theme="1"/>
        <rFont val="Candara"/>
        <family val="2"/>
      </rPr>
      <t>Acción 6.  Unidad de Desarrollo Político y Legal:</t>
    </r>
    <r>
      <rPr>
        <sz val="11"/>
        <color theme="1"/>
        <rFont val="Candara"/>
        <family val="2"/>
      </rPr>
      <t xml:space="preserve"> 
 Sesiones Ordinarias y  Extraordinarias,  de la Junta Coordinadora. </t>
    </r>
  </si>
  <si>
    <r>
      <rPr>
        <b/>
        <sz val="11"/>
        <color theme="1"/>
        <rFont val="Calibri"/>
        <family val="2"/>
        <scheme val="minor"/>
      </rPr>
      <t xml:space="preserve">Acción 7.  Unidad Planificación Monitoreo y Evaluación </t>
    </r>
    <r>
      <rPr>
        <sz val="11"/>
        <color theme="1"/>
        <rFont val="Calibri"/>
        <family val="2"/>
        <scheme val="minor"/>
      </rPr>
      <t xml:space="preserve">
Equipamiento necesario para la Unidad de Planificación  de la Defensoría de la Mujer Indígena. 
Seguimiento al Plan Operativo Anual e Impresión de Memoria de Labores 2022</t>
    </r>
  </si>
  <si>
    <r>
      <rPr>
        <b/>
        <sz val="11"/>
        <color theme="1"/>
        <rFont val="Candara"/>
        <family val="2"/>
      </rPr>
      <t xml:space="preserve">Acción 8.  Despacho Superior de la Defensoría de la Mujer Indígena  DEMI:   
 </t>
    </r>
    <r>
      <rPr>
        <sz val="11"/>
        <color theme="1"/>
        <rFont val="Candara"/>
        <family val="2"/>
      </rPr>
      <t>Visita de la Señora Defensora para monitorear el trabajo de la Sedes Regionales por 2 días; Insumos para atención de visitas al Despacho de la Defensoría.</t>
    </r>
  </si>
  <si>
    <r>
      <rPr>
        <b/>
        <sz val="11"/>
        <color theme="1"/>
        <rFont val="Candara"/>
        <family val="2"/>
      </rPr>
      <t xml:space="preserve">Acción 9.  Dirección Ejecutiva.
</t>
    </r>
    <r>
      <rPr>
        <sz val="11"/>
        <color theme="1"/>
        <rFont val="Candara"/>
        <family val="2"/>
      </rPr>
      <t xml:space="preserve"> Equipamiento necesario para personal de Dirección Ejecutiva de la Defensoría de la Mujer Indígena. </t>
    </r>
  </si>
  <si>
    <r>
      <rPr>
        <b/>
        <sz val="11"/>
        <color theme="1"/>
        <rFont val="Calibri"/>
        <family val="2"/>
        <scheme val="minor"/>
      </rPr>
      <t>Acción 10.  Dirección Ejecutiva.</t>
    </r>
    <r>
      <rPr>
        <sz val="11"/>
        <color theme="1"/>
        <rFont val="Calibri"/>
        <family val="2"/>
        <scheme val="minor"/>
      </rPr>
      <t xml:space="preserve">
Reunión de trabajo para socializar lineamientos de ejecución de planes de actividades según el POA</t>
    </r>
  </si>
  <si>
    <r>
      <rPr>
        <b/>
        <sz val="11"/>
        <color theme="1"/>
        <rFont val="Candara"/>
        <family val="2"/>
      </rPr>
      <t xml:space="preserve">Acción 11. Unidad de Informática: 
</t>
    </r>
    <r>
      <rPr>
        <sz val="11"/>
        <color theme="1"/>
        <rFont val="Candara"/>
        <family val="2"/>
      </rPr>
      <t xml:space="preserve">Bienes y servicios para fortalecimiento institucional, </t>
    </r>
    <r>
      <rPr>
        <b/>
        <sz val="11"/>
        <color theme="1"/>
        <rFont val="Candara"/>
        <family val="2"/>
      </rPr>
      <t xml:space="preserve">     </t>
    </r>
    <r>
      <rPr>
        <sz val="11"/>
        <color theme="1"/>
        <rFont val="Candara"/>
        <family val="2"/>
      </rPr>
      <t xml:space="preserve">                                                                         Insumos requeridos para el funcionamiento,  mantenimiento preventivo, de equipo de computo.</t>
    </r>
  </si>
  <si>
    <r>
      <rPr>
        <b/>
        <sz val="11"/>
        <color theme="1"/>
        <rFont val="Candara"/>
        <family val="2"/>
      </rPr>
      <t xml:space="preserve">Acción 12. Unidad de Informática </t>
    </r>
    <r>
      <rPr>
        <sz val="11"/>
        <color theme="1"/>
        <rFont val="Candara"/>
        <family val="2"/>
      </rPr>
      <t xml:space="preserve">
Mantenimiento preventivo, limpieza de equipo de computo general   en las sedes regionales  durante el año 2023    1.(San Marcos, Quetzaltenango),2.(Sololá, Totonicapán),3.( Alta Verapaz, Baja Verapaz),4.(Huehuetenango, Quiche),5.(Peten,zabal),6.(Chimaltenango),7.(Suchitepéquez),8.(Santa Rosa)</t>
    </r>
  </si>
  <si>
    <r>
      <rPr>
        <b/>
        <sz val="11"/>
        <color theme="1"/>
        <rFont val="Candara"/>
        <family val="2"/>
      </rPr>
      <t>Acción 13. Dirección de Auditoria Interna.</t>
    </r>
    <r>
      <rPr>
        <sz val="11"/>
        <color theme="1"/>
        <rFont val="Candara"/>
        <family val="2"/>
      </rPr>
      <t xml:space="preserve"> 
Evaluación y verificación de Atención de casos de las Áreas Jurídico, Social y Psicología.
</t>
    </r>
  </si>
  <si>
    <r>
      <t xml:space="preserve">Acción 14. Unidad de Información Pública. 
</t>
    </r>
    <r>
      <rPr>
        <sz val="11"/>
        <color theme="1"/>
        <rFont val="Candara"/>
        <family val="2"/>
      </rPr>
      <t>Elaborar y publicar el informe anual de funcionamiento y finalidad del archivo, sus sistemas de registro y categorías de información.</t>
    </r>
  </si>
  <si>
    <r>
      <t xml:space="preserve">Acción 15. Unidad de Comunicación Social  
</t>
    </r>
    <r>
      <rPr>
        <sz val="11"/>
        <color theme="1"/>
        <rFont val="Candara"/>
        <family val="2"/>
      </rPr>
      <t xml:space="preserve">Equipamiento necesario para funcionamiento y personal de Unidad de Comunicación Social de la Defensoría de la Mujer Indígena. </t>
    </r>
    <r>
      <rPr>
        <b/>
        <sz val="11"/>
        <color theme="1"/>
        <rFont val="Candara"/>
        <family val="2"/>
      </rPr>
      <t xml:space="preserve">
</t>
    </r>
  </si>
  <si>
    <r>
      <t xml:space="preserve">Acción 16. Unidad de Proyectos y Cooperación
</t>
    </r>
    <r>
      <rPr>
        <sz val="11"/>
        <color theme="1"/>
        <rFont val="Candara"/>
        <family val="2"/>
      </rPr>
      <t xml:space="preserve">Equipamiento necesario para funcionamiento de personal de Unidad de Proyectos y Cooperación de la Defensoría de la Mujer Indígena. </t>
    </r>
    <r>
      <rPr>
        <b/>
        <sz val="11"/>
        <color theme="1"/>
        <rFont val="Candara"/>
        <family val="2"/>
      </rPr>
      <t xml:space="preserve">
</t>
    </r>
  </si>
  <si>
    <r>
      <rPr>
        <b/>
        <sz val="11"/>
        <color theme="1"/>
        <rFont val="Candara"/>
        <family val="2"/>
      </rPr>
      <t xml:space="preserve">Acción 33. Unidad de Recursos Humanos
</t>
    </r>
    <r>
      <rPr>
        <sz val="11"/>
        <color theme="1"/>
        <rFont val="Candara"/>
        <family val="2"/>
      </rPr>
      <t>Pago de Prestaciones Económicas en cumplimiento de sentencia Judicial, dentro del proceso número -01215-2018-02878, del Pacto Colectivo de condiciones de Trabajo que se Celebra entre la Defensoría de la Mujer Indígena y el Sindicato de Trabajadores y Trabajadoras de la Defensoría de la Mujer Indígena.</t>
    </r>
  </si>
  <si>
    <t xml:space="preserve">Indemnizaciones al Personal </t>
  </si>
  <si>
    <t xml:space="preserve">Vacaciones Pagadas por retiro </t>
  </si>
  <si>
    <t xml:space="preserve">Sentencias Judiciales </t>
  </si>
  <si>
    <r>
      <rPr>
        <b/>
        <sz val="11"/>
        <color theme="1"/>
        <rFont val="Candara"/>
        <family val="2"/>
      </rPr>
      <t xml:space="preserve">Acción 4. Sede Regional de Alta Verapaz </t>
    </r>
    <r>
      <rPr>
        <sz val="11"/>
        <color theme="1"/>
        <rFont val="Candara"/>
        <family val="2"/>
      </rPr>
      <t>Acompañamiento y asesoramiento a usuarias victimas de violencia en diferentes instancias.</t>
    </r>
  </si>
  <si>
    <r>
      <rPr>
        <b/>
        <sz val="11"/>
        <color theme="1"/>
        <rFont val="Candara"/>
        <family val="2"/>
      </rPr>
      <t xml:space="preserve">Acción 5. Sede Regional de Baja Verapaz </t>
    </r>
    <r>
      <rPr>
        <sz val="11"/>
        <color theme="1"/>
        <rFont val="Candara"/>
        <family val="2"/>
      </rPr>
      <t xml:space="preserve">Acompañamiento y asesoramiento a usuarias victimas de violencia en diferentes instancias.
</t>
    </r>
  </si>
  <si>
    <r>
      <t xml:space="preserve">Acción 6: Sede regional de Quetzaltenango </t>
    </r>
    <r>
      <rPr>
        <sz val="11"/>
        <color theme="1"/>
        <rFont val="Candara"/>
        <family val="2"/>
      </rPr>
      <t>Acompañamiento y asesoramiento a usuarias victimas de violencia en diferentes instancias.</t>
    </r>
  </si>
  <si>
    <r>
      <rPr>
        <b/>
        <sz val="11"/>
        <color theme="1"/>
        <rFont val="Candara"/>
        <family val="2"/>
      </rPr>
      <t xml:space="preserve">Acción 7. Sede regional de Huehuetenango </t>
    </r>
    <r>
      <rPr>
        <sz val="11"/>
        <color theme="1"/>
        <rFont val="Candara"/>
        <family val="2"/>
      </rPr>
      <t xml:space="preserve">Acompañamiento y asesoramiento a usuarias victimas de violencia en diferentes instancias.
</t>
    </r>
  </si>
  <si>
    <r>
      <rPr>
        <b/>
        <sz val="11"/>
        <color theme="1"/>
        <rFont val="Candara"/>
        <family val="2"/>
      </rPr>
      <t xml:space="preserve">Acción 8. Sede regional de San Marcos </t>
    </r>
    <r>
      <rPr>
        <sz val="11"/>
        <color theme="1"/>
        <rFont val="Candara"/>
        <family val="2"/>
      </rPr>
      <t>Acompañamiento y asesoramiento a usuarias victimas de violencia en diferentes instancias.</t>
    </r>
  </si>
  <si>
    <r>
      <rPr>
        <b/>
        <sz val="11"/>
        <color theme="1"/>
        <rFont val="Candara"/>
        <family val="2"/>
      </rPr>
      <t xml:space="preserve">Acción 9. Sede regional de Suchitepéquez </t>
    </r>
    <r>
      <rPr>
        <sz val="11"/>
        <color theme="1"/>
        <rFont val="Candara"/>
        <family val="2"/>
      </rPr>
      <t>Acompañamiento y asesoramiento a usuarias victimas de violencia en diferentes instancias.</t>
    </r>
  </si>
  <si>
    <r>
      <rPr>
        <b/>
        <sz val="11"/>
        <color theme="1"/>
        <rFont val="Candara"/>
        <family val="2"/>
      </rPr>
      <t xml:space="preserve">Acción 10. Sede regional de Chimaltenango </t>
    </r>
    <r>
      <rPr>
        <sz val="11"/>
        <color theme="1"/>
        <rFont val="Candara"/>
        <family val="2"/>
      </rPr>
      <t xml:space="preserve">Acompañamiento y asesoramiento a usuarias victimas de violencia en diferentes instancias.
</t>
    </r>
  </si>
  <si>
    <r>
      <rPr>
        <b/>
        <sz val="11"/>
        <color theme="1"/>
        <rFont val="Candara"/>
        <family val="2"/>
      </rPr>
      <t xml:space="preserve">Acción 11. Sede regional de Santa Rosa </t>
    </r>
    <r>
      <rPr>
        <sz val="11"/>
        <color theme="1"/>
        <rFont val="Candara"/>
        <family val="2"/>
      </rPr>
      <t>Acompañamiento y asesoramiento a usuarias victimas de violencia en diferentes instancias.</t>
    </r>
  </si>
  <si>
    <r>
      <rPr>
        <b/>
        <sz val="11"/>
        <color theme="1"/>
        <rFont val="Candara"/>
        <family val="2"/>
      </rPr>
      <t xml:space="preserve">Acción 12. Sede regional de Izabal </t>
    </r>
    <r>
      <rPr>
        <sz val="11"/>
        <color theme="1"/>
        <rFont val="Candara"/>
        <family val="2"/>
      </rPr>
      <t>Acompañamiento y asesoramiento a usuarias victimas de violencia en diferentes instancias.</t>
    </r>
  </si>
  <si>
    <r>
      <rPr>
        <b/>
        <sz val="11"/>
        <color theme="1"/>
        <rFont val="Candara"/>
        <family val="2"/>
      </rPr>
      <t xml:space="preserve">Acción 13. Sede regional de Peten </t>
    </r>
    <r>
      <rPr>
        <sz val="11"/>
        <color theme="1"/>
        <rFont val="Candara"/>
        <family val="2"/>
      </rPr>
      <t>Acompañamiento y asesoramiento a usuarias victimas de violencia en diferentes instancias.</t>
    </r>
  </si>
  <si>
    <r>
      <t xml:space="preserve">Acción 14. Sede regional de Sololá </t>
    </r>
    <r>
      <rPr>
        <sz val="11"/>
        <color theme="1"/>
        <rFont val="Candara"/>
        <family val="2"/>
      </rPr>
      <t>Acompañamiento y asesoramiento a usuarias victimas de violencia en diferentes instancias.</t>
    </r>
  </si>
  <si>
    <r>
      <rPr>
        <b/>
        <sz val="11"/>
        <color theme="1"/>
        <rFont val="Candara"/>
        <family val="2"/>
      </rPr>
      <t xml:space="preserve">Acción 15. Sede regional de Totonicapán </t>
    </r>
    <r>
      <rPr>
        <sz val="11"/>
        <color theme="1"/>
        <rFont val="Candara"/>
        <family val="2"/>
      </rPr>
      <t>Acompañamiento y asesoramiento a usuarias victimas de violencia en diferentes instancias.</t>
    </r>
  </si>
  <si>
    <r>
      <rPr>
        <b/>
        <sz val="11"/>
        <color theme="1"/>
        <rFont val="Candara"/>
        <family val="2"/>
      </rPr>
      <t xml:space="preserve">Acción 16. Sede regional de Quiche </t>
    </r>
    <r>
      <rPr>
        <sz val="11"/>
        <color theme="1"/>
        <rFont val="Candara"/>
        <family val="2"/>
      </rPr>
      <t>Acompañamiento y asesoramiento a usuarias victimas de violencia en diferentes instancias.</t>
    </r>
  </si>
  <si>
    <r>
      <rPr>
        <b/>
        <sz val="11"/>
        <color theme="1"/>
        <rFont val="Candara"/>
        <family val="2"/>
      </rPr>
      <t xml:space="preserve">Acción 4. Sede regional de Alta Verapaz </t>
    </r>
    <r>
      <rPr>
        <sz val="11"/>
        <color theme="1"/>
        <rFont val="Candara"/>
        <family val="2"/>
      </rPr>
      <t xml:space="preserve">Acompañamiento y asesoramiento a usuarias victimas de violencia en diferentes instancias.
</t>
    </r>
  </si>
  <si>
    <r>
      <rPr>
        <b/>
        <sz val="11"/>
        <color theme="1"/>
        <rFont val="Candara"/>
        <family val="2"/>
      </rPr>
      <t xml:space="preserve">Acción 5. Sede regional de Baja Verapaz </t>
    </r>
    <r>
      <rPr>
        <sz val="11"/>
        <color theme="1"/>
        <rFont val="Candara"/>
        <family val="2"/>
      </rPr>
      <t xml:space="preserve">Acompañamiento y asesoramiento a usuarias victimas de violencia en diferentes instancias.
</t>
    </r>
  </si>
  <si>
    <r>
      <rPr>
        <b/>
        <sz val="11"/>
        <color theme="1"/>
        <rFont val="Candara"/>
        <family val="2"/>
      </rPr>
      <t xml:space="preserve">Acción 6. Sede regional de Quetzaltenango </t>
    </r>
    <r>
      <rPr>
        <sz val="11"/>
        <color theme="1"/>
        <rFont val="Candara"/>
        <family val="2"/>
      </rPr>
      <t>Acompañamiento y asesoramiento a usuarias victimas de violencia en diferentes instancias.</t>
    </r>
  </si>
  <si>
    <r>
      <rPr>
        <b/>
        <sz val="11"/>
        <color theme="1"/>
        <rFont val="Candara"/>
        <family val="2"/>
      </rPr>
      <t xml:space="preserve">Acción 7. Sede regional de Santa Rosa </t>
    </r>
    <r>
      <rPr>
        <sz val="11"/>
        <color theme="1"/>
        <rFont val="Candara"/>
        <family val="2"/>
      </rPr>
      <t>Acompañamiento y asesoramiento a usuarias victimas de violencia en diferentes instancias.</t>
    </r>
  </si>
  <si>
    <r>
      <rPr>
        <b/>
        <sz val="11"/>
        <color theme="1"/>
        <rFont val="Candara"/>
        <family val="2"/>
      </rPr>
      <t xml:space="preserve">Acción 8. Sede regional de Huehuetenango </t>
    </r>
    <r>
      <rPr>
        <sz val="11"/>
        <color theme="1"/>
        <rFont val="Candara"/>
        <family val="2"/>
      </rPr>
      <t xml:space="preserve">Acompañamiento y asesoramiento a usuarias victimas de violencia en diferentes instancias.
</t>
    </r>
  </si>
  <si>
    <r>
      <rPr>
        <b/>
        <sz val="11"/>
        <color theme="1"/>
        <rFont val="Candara"/>
        <family val="2"/>
      </rPr>
      <t xml:space="preserve">Acción 9. Sede regional de Izabal </t>
    </r>
    <r>
      <rPr>
        <sz val="11"/>
        <color theme="1"/>
        <rFont val="Candara"/>
        <family val="2"/>
      </rPr>
      <t>Acompañamiento y asesoramiento a usuarias victimas de violencia en diferentes instancias.</t>
    </r>
  </si>
  <si>
    <r>
      <rPr>
        <b/>
        <sz val="11"/>
        <color theme="1"/>
        <rFont val="Candara"/>
        <family val="2"/>
      </rPr>
      <t xml:space="preserve">Acción 10. Sede regional de Peten </t>
    </r>
    <r>
      <rPr>
        <sz val="11"/>
        <color theme="1"/>
        <rFont val="Candara"/>
        <family val="2"/>
      </rPr>
      <t>Acompañamiento y asesoramiento a usuarias victimas de violencia en diferentes instancias.</t>
    </r>
  </si>
  <si>
    <r>
      <rPr>
        <b/>
        <sz val="11"/>
        <color theme="1"/>
        <rFont val="Candara"/>
        <family val="2"/>
      </rPr>
      <t>Acción 11.</t>
    </r>
    <r>
      <rPr>
        <sz val="11"/>
        <color theme="1"/>
        <rFont val="Candara"/>
        <family val="2"/>
      </rPr>
      <t xml:space="preserve">  </t>
    </r>
    <r>
      <rPr>
        <b/>
        <sz val="11"/>
        <color theme="1"/>
        <rFont val="Candara"/>
        <family val="2"/>
      </rPr>
      <t xml:space="preserve">Sede regional de Sololá </t>
    </r>
    <r>
      <rPr>
        <sz val="11"/>
        <color theme="1"/>
        <rFont val="Candara"/>
        <family val="2"/>
      </rPr>
      <t>Acompañamiento y asesoramiento a usuarias victimas de violencia en diferentes instancias.</t>
    </r>
  </si>
  <si>
    <r>
      <rPr>
        <b/>
        <sz val="11"/>
        <color theme="1"/>
        <rFont val="Candara"/>
        <family val="2"/>
      </rPr>
      <t>Acción 12.</t>
    </r>
    <r>
      <rPr>
        <sz val="11"/>
        <color theme="1"/>
        <rFont val="Candara"/>
        <family val="2"/>
      </rPr>
      <t xml:space="preserve">  </t>
    </r>
    <r>
      <rPr>
        <b/>
        <sz val="11"/>
        <color theme="1"/>
        <rFont val="Candara"/>
        <family val="2"/>
      </rPr>
      <t xml:space="preserve">Sede regional de Totonicapán </t>
    </r>
    <r>
      <rPr>
        <sz val="11"/>
        <color theme="1"/>
        <rFont val="Candara"/>
        <family val="2"/>
      </rPr>
      <t>Acompañamiento y asesoramiento a usuarias victimas de violencia en diferentes instancias.</t>
    </r>
  </si>
  <si>
    <r>
      <rPr>
        <b/>
        <sz val="11"/>
        <color theme="1"/>
        <rFont val="Candara"/>
        <family val="2"/>
      </rPr>
      <t>Acción 13.</t>
    </r>
    <r>
      <rPr>
        <sz val="11"/>
        <color theme="1"/>
        <rFont val="Candara"/>
        <family val="2"/>
      </rPr>
      <t xml:space="preserve">  </t>
    </r>
    <r>
      <rPr>
        <b/>
        <sz val="11"/>
        <color theme="1"/>
        <rFont val="Candara"/>
        <family val="2"/>
      </rPr>
      <t xml:space="preserve">Sede regional de San Marcos </t>
    </r>
    <r>
      <rPr>
        <sz val="11"/>
        <color theme="1"/>
        <rFont val="Candara"/>
        <family val="2"/>
      </rPr>
      <t>Acompañamiento y asesoramiento a usuarias victimas de violencia en diferentes instancias.</t>
    </r>
  </si>
  <si>
    <r>
      <rPr>
        <b/>
        <sz val="11"/>
        <color theme="1"/>
        <rFont val="Candara"/>
        <family val="2"/>
      </rPr>
      <t>Acción 14.</t>
    </r>
    <r>
      <rPr>
        <sz val="11"/>
        <color theme="1"/>
        <rFont val="Candara"/>
        <family val="2"/>
      </rPr>
      <t xml:space="preserve">  </t>
    </r>
    <r>
      <rPr>
        <b/>
        <sz val="11"/>
        <color theme="1"/>
        <rFont val="Candara"/>
        <family val="2"/>
      </rPr>
      <t>Sede regional de Suchitepéquez</t>
    </r>
    <r>
      <rPr>
        <sz val="11"/>
        <color theme="1"/>
        <rFont val="Candara"/>
        <family val="2"/>
      </rPr>
      <t xml:space="preserve"> Acompañamiento y asesoramiento a usuarias victimas de violencia en diferentes instancias.</t>
    </r>
  </si>
  <si>
    <r>
      <rPr>
        <b/>
        <sz val="11"/>
        <color theme="1"/>
        <rFont val="Candara"/>
        <family val="2"/>
      </rPr>
      <t xml:space="preserve">Acción 15. Sede regional de Chimaltenango </t>
    </r>
    <r>
      <rPr>
        <sz val="11"/>
        <color theme="1"/>
        <rFont val="Candara"/>
        <family val="2"/>
      </rPr>
      <t xml:space="preserve">Acompañamiento y asesoramiento a usuarias victimas de violencia en diferentes instancias.
</t>
    </r>
  </si>
  <si>
    <r>
      <rPr>
        <b/>
        <sz val="11"/>
        <color theme="1"/>
        <rFont val="Candara"/>
        <family val="2"/>
      </rPr>
      <t>Acción 16.</t>
    </r>
    <r>
      <rPr>
        <sz val="11"/>
        <color theme="1"/>
        <rFont val="Candara"/>
        <family val="2"/>
      </rPr>
      <t xml:space="preserve">  </t>
    </r>
    <r>
      <rPr>
        <b/>
        <sz val="11"/>
        <color theme="1"/>
        <rFont val="Candara"/>
        <family val="2"/>
      </rPr>
      <t xml:space="preserve">Sede regional de Quiche </t>
    </r>
    <r>
      <rPr>
        <sz val="11"/>
        <color theme="1"/>
        <rFont val="Candara"/>
        <family val="2"/>
      </rPr>
      <t>Acompañamiento y asesoramiento a usuarias victimas de violencia en diferentes instancias.</t>
    </r>
  </si>
  <si>
    <r>
      <rPr>
        <b/>
        <sz val="11"/>
        <color theme="1"/>
        <rFont val="Candara"/>
        <family val="2"/>
      </rPr>
      <t xml:space="preserve">Acción 3.  Sede Central </t>
    </r>
    <r>
      <rPr>
        <sz val="11"/>
        <color theme="1"/>
        <rFont val="Candara"/>
        <family val="2"/>
      </rPr>
      <t>Seguimiento y acompañamiento psicológico a usuarias, víctimas de violencia diferentes instancias.</t>
    </r>
  </si>
  <si>
    <r>
      <rPr>
        <b/>
        <sz val="11"/>
        <color theme="1"/>
        <rFont val="Candara"/>
        <family val="2"/>
      </rPr>
      <t xml:space="preserve">Acción 4. Sede regional de Alta Verapaz  </t>
    </r>
    <r>
      <rPr>
        <sz val="11"/>
        <color theme="1"/>
        <rFont val="Candara"/>
        <family val="2"/>
      </rPr>
      <t>Seguimiento y acompañamiento psicológico a usuarias, víctimas de violencia diferentes instancias.</t>
    </r>
  </si>
  <si>
    <r>
      <rPr>
        <b/>
        <sz val="11"/>
        <color theme="1"/>
        <rFont val="Candara"/>
        <family val="2"/>
      </rPr>
      <t xml:space="preserve">Acción 5. Sede regional de Baja Verapaz </t>
    </r>
    <r>
      <rPr>
        <sz val="11"/>
        <color theme="1"/>
        <rFont val="Candara"/>
        <family val="2"/>
      </rPr>
      <t>Seguimiento y acompañamiento psicológico a usuarias, víctimas de violencia diferentes instancias.</t>
    </r>
  </si>
  <si>
    <r>
      <rPr>
        <b/>
        <sz val="11"/>
        <color theme="1"/>
        <rFont val="Candara"/>
        <family val="2"/>
      </rPr>
      <t xml:space="preserve">Acción 6. Sede regional de Quetzaltenango </t>
    </r>
    <r>
      <rPr>
        <sz val="11"/>
        <color theme="1"/>
        <rFont val="Candara"/>
        <family val="2"/>
      </rPr>
      <t>Seguimiento y acompañamiento psicológico a usuarias, víctimas de violencia diferentes instancias.</t>
    </r>
  </si>
  <si>
    <r>
      <rPr>
        <b/>
        <sz val="11"/>
        <color theme="1"/>
        <rFont val="Candara"/>
        <family val="2"/>
      </rPr>
      <t xml:space="preserve">Acción 7. Sede regional de Chimaltenango </t>
    </r>
    <r>
      <rPr>
        <sz val="11"/>
        <color theme="1"/>
        <rFont val="Candara"/>
        <family val="2"/>
      </rPr>
      <t>Seguimiento y acompañamiento psicológico a usuarias, víctimas de violencia diferentes instancias.</t>
    </r>
  </si>
  <si>
    <r>
      <rPr>
        <b/>
        <sz val="11"/>
        <color theme="1"/>
        <rFont val="Candara"/>
        <family val="2"/>
      </rPr>
      <t xml:space="preserve">Acción 8. Sede regional de Santa Rosa </t>
    </r>
    <r>
      <rPr>
        <sz val="11"/>
        <color theme="1"/>
        <rFont val="Candara"/>
        <family val="2"/>
      </rPr>
      <t>Seguimiento y acompañamiento psicológico a usuarias, víctimas de violencia diferentes instancias.</t>
    </r>
  </si>
  <si>
    <r>
      <rPr>
        <b/>
        <sz val="11"/>
        <color theme="1"/>
        <rFont val="Candara"/>
        <family val="2"/>
      </rPr>
      <t xml:space="preserve">Acción 9. Sede regional de Huehuetenango </t>
    </r>
    <r>
      <rPr>
        <sz val="11"/>
        <color theme="1"/>
        <rFont val="Candara"/>
        <family val="2"/>
      </rPr>
      <t>Seguimiento y acompañamiento psicológico a usuarias, víctimas de violencia diferentes instancias.</t>
    </r>
  </si>
  <si>
    <r>
      <rPr>
        <b/>
        <sz val="11"/>
        <color theme="1"/>
        <rFont val="Candara"/>
        <family val="2"/>
      </rPr>
      <t xml:space="preserve">Acción 10. Sede regional de Izabal </t>
    </r>
    <r>
      <rPr>
        <sz val="11"/>
        <color theme="1"/>
        <rFont val="Candara"/>
        <family val="2"/>
      </rPr>
      <t>Seguimiento y acompañamiento psicológico a usuarias, víctimas de violencia diferentes instancias.</t>
    </r>
  </si>
  <si>
    <r>
      <rPr>
        <b/>
        <sz val="11"/>
        <color theme="1"/>
        <rFont val="Candara"/>
        <family val="2"/>
      </rPr>
      <t xml:space="preserve">Acción 11. Sede regional de Peten </t>
    </r>
    <r>
      <rPr>
        <sz val="11"/>
        <color theme="1"/>
        <rFont val="Candara"/>
        <family val="2"/>
      </rPr>
      <t>Seguimiento y acompañamiento psicológico a usuarias, víctimas de violencia diferentes instancias.</t>
    </r>
  </si>
  <si>
    <r>
      <rPr>
        <b/>
        <sz val="11"/>
        <color theme="1"/>
        <rFont val="Candara"/>
        <family val="2"/>
      </rPr>
      <t xml:space="preserve">Acción 12. Sede regional de Sololá </t>
    </r>
    <r>
      <rPr>
        <sz val="11"/>
        <color theme="1"/>
        <rFont val="Candara"/>
        <family val="2"/>
      </rPr>
      <t>Seguimiento y acompañamiento psicológico a usuarias, víctimas de violencia diferentes instancias.</t>
    </r>
  </si>
  <si>
    <r>
      <rPr>
        <b/>
        <sz val="11"/>
        <color theme="1"/>
        <rFont val="Candara"/>
        <family val="2"/>
      </rPr>
      <t xml:space="preserve">Acción 13. Sede regional de Totonicapán </t>
    </r>
    <r>
      <rPr>
        <sz val="11"/>
        <color theme="1"/>
        <rFont val="Candara"/>
        <family val="2"/>
      </rPr>
      <t>Seguimiento y acompañamiento psicológico a usuarias, víctimas de violencia diferentes instancias.</t>
    </r>
  </si>
  <si>
    <r>
      <rPr>
        <b/>
        <sz val="11"/>
        <color theme="1"/>
        <rFont val="Candara"/>
        <family val="2"/>
      </rPr>
      <t xml:space="preserve">Acción 14. Sede regional de San Marcos </t>
    </r>
    <r>
      <rPr>
        <sz val="11"/>
        <color theme="1"/>
        <rFont val="Candara"/>
        <family val="2"/>
      </rPr>
      <t>Seguimiento y acompañamiento psicológico a usuarias, víctimas de violencia diferentes instancias.</t>
    </r>
  </si>
  <si>
    <r>
      <rPr>
        <b/>
        <sz val="11"/>
        <color theme="1"/>
        <rFont val="Candara"/>
        <family val="2"/>
      </rPr>
      <t xml:space="preserve">Acción 15. Sede regional de Suchitepéquez </t>
    </r>
    <r>
      <rPr>
        <sz val="11"/>
        <color theme="1"/>
        <rFont val="Candara"/>
        <family val="2"/>
      </rPr>
      <t>Seguimiento y acompañamiento psicológico a usuarias, víctimas de violencia diferentes instancias.</t>
    </r>
  </si>
  <si>
    <r>
      <rPr>
        <b/>
        <sz val="11"/>
        <color theme="1"/>
        <rFont val="Candara"/>
        <family val="2"/>
      </rPr>
      <t>Acción 16. Sede regional de Quiche S</t>
    </r>
    <r>
      <rPr>
        <sz val="11"/>
        <color theme="1"/>
        <rFont val="Candara"/>
        <family val="2"/>
      </rPr>
      <t>eguimiento y acompañamiento psicológico a usuarias, víctimas de violencia diferentes instancias.</t>
    </r>
  </si>
  <si>
    <r>
      <t xml:space="preserve">Acción 7.  Unidad de Comunicación Social 
</t>
    </r>
    <r>
      <rPr>
        <sz val="11"/>
        <color theme="1"/>
        <rFont val="Candara"/>
        <family val="2"/>
      </rPr>
      <t>Realización de focus-grup para la realización del documento: “por la vida de las mujeres mayas, garífunas y xinkas”, en donde se resuma el trabajo a realizar grupos para la obtención de estrategias del abordaje y la divulgación adecuados de las temáticas: planificación familiar, prevención de embarazos en jóvenes y la trata de personas. En estas giras se aprovechara la recopilación de material audiovisual y fotografías para usar en las publicaciones de la DEMI durante el año 2023 y los siguientes 2 años</t>
    </r>
  </si>
  <si>
    <t xml:space="preserve">Alimentos para personas </t>
  </si>
  <si>
    <t>Unidades</t>
  </si>
  <si>
    <t>Eventos</t>
  </si>
  <si>
    <t>S/I</t>
  </si>
  <si>
    <r>
      <rPr>
        <b/>
        <sz val="11"/>
        <color theme="1"/>
        <rFont val="Candara"/>
        <family val="2"/>
      </rPr>
      <t>Acción 3.</t>
    </r>
    <r>
      <rPr>
        <sz val="11"/>
        <color theme="1"/>
        <rFont val="Candara"/>
        <family val="2"/>
      </rPr>
      <t xml:space="preserve">  Acompañamiento y asesoria a usuarias víctimas de violencia diferentes instancias.</t>
    </r>
  </si>
  <si>
    <t>Reconocimiento de Gastos</t>
  </si>
  <si>
    <r>
      <rPr>
        <b/>
        <sz val="11"/>
        <color theme="1"/>
        <rFont val="Candara"/>
        <family val="2"/>
      </rPr>
      <t xml:space="preserve">Acción 17. Sede Regional de Baja Verapaz </t>
    </r>
    <r>
      <rPr>
        <sz val="11"/>
        <color theme="1"/>
        <rFont val="Candara"/>
        <family val="2"/>
      </rPr>
      <t xml:space="preserve"> Equipamiento necesario para personal de la Sede Regional  de la Defensoría de la Mujer Indígena. </t>
    </r>
  </si>
  <si>
    <r>
      <t xml:space="preserve">Acción 18.  Sede Regional de Alta Verapaz  </t>
    </r>
    <r>
      <rPr>
        <sz val="11"/>
        <color theme="1"/>
        <rFont val="Candara"/>
        <family val="2"/>
      </rPr>
      <t xml:space="preserve">Participación de Señora Delegada Regional en reuniones de trabajo  en Sede Central  de la Defensoría de la Mujer Indígena.  </t>
    </r>
  </si>
  <si>
    <r>
      <t xml:space="preserve">Acción 19.  Sede Regional de Baja Verapaz </t>
    </r>
    <r>
      <rPr>
        <sz val="11"/>
        <color theme="1"/>
        <rFont val="Candara"/>
        <family val="2"/>
      </rPr>
      <t xml:space="preserve">Participación de Señora Delegada Regional en reuniones de trabajo  en Sede Central  de la Defensoría de la Mujer Indígena.  </t>
    </r>
  </si>
  <si>
    <r>
      <t xml:space="preserve">Acción 20.  Sede Regional de Quetzaltenango </t>
    </r>
    <r>
      <rPr>
        <sz val="11"/>
        <color theme="1"/>
        <rFont val="Candara"/>
        <family val="2"/>
      </rPr>
      <t xml:space="preserve">Participación de Señora Delegada Regional en reuniones de trabajo  en Sede Central  de la Defensoría de la Mujer Indígena.  </t>
    </r>
  </si>
  <si>
    <r>
      <t xml:space="preserve">Acción 21.  Sede Regional de Chimaltenango </t>
    </r>
    <r>
      <rPr>
        <sz val="11"/>
        <color theme="1"/>
        <rFont val="Candara"/>
        <family val="2"/>
      </rPr>
      <t xml:space="preserve">Participación de Señora Delegada Regional en reuniones de trabajo  en Sede Central  de la Defensoría de la Mujer Indígena.  </t>
    </r>
  </si>
  <si>
    <r>
      <t xml:space="preserve">Acción 22.  Sede Regional de Santa Rosa </t>
    </r>
    <r>
      <rPr>
        <sz val="11"/>
        <color theme="1"/>
        <rFont val="Candara"/>
        <family val="2"/>
      </rPr>
      <t xml:space="preserve">Participación de Señora Delegada Regional en reuniones de trabajo  en Sede Central  de la Defensoría de la Mujer Indígena.  </t>
    </r>
  </si>
  <si>
    <r>
      <t xml:space="preserve">Acción 23.  Sede Regional de Huehuetenango </t>
    </r>
    <r>
      <rPr>
        <sz val="11"/>
        <color theme="1"/>
        <rFont val="Candara"/>
        <family val="2"/>
      </rPr>
      <t xml:space="preserve">Participación de Señora Delegada Regional en reuniones de trabajo  en Sede Central  de la Defensoría de la Mujer Indígena.  </t>
    </r>
  </si>
  <si>
    <r>
      <t xml:space="preserve">Acción 24. Sede Regional de Izabal </t>
    </r>
    <r>
      <rPr>
        <sz val="11"/>
        <color theme="1"/>
        <rFont val="Candara"/>
        <family val="2"/>
      </rPr>
      <t xml:space="preserve">Participación de Señora Delegada Regional en reuniones de trabajo  en Sede Central  de la Defensoría de la Mujer Indígena.  </t>
    </r>
  </si>
  <si>
    <r>
      <t xml:space="preserve">Acción 25.  Sede Regional de Peten </t>
    </r>
    <r>
      <rPr>
        <sz val="11"/>
        <color theme="1"/>
        <rFont val="Candara"/>
        <family val="2"/>
      </rPr>
      <t xml:space="preserve">Participación de Señora Delegada Regional en reuniones de trabajo  en Sede Central  de la Defensoría de la Mujer Indígena.  </t>
    </r>
  </si>
  <si>
    <r>
      <t xml:space="preserve">Acción 26.  Sede Regional de Sololá </t>
    </r>
    <r>
      <rPr>
        <sz val="11"/>
        <color theme="1"/>
        <rFont val="Candara"/>
        <family val="2"/>
      </rPr>
      <t xml:space="preserve">Participación de Señora Delegada Regional en reuniones de trabajo  en Sede Central  de la Defensoría de la Mujer Indígena.  </t>
    </r>
  </si>
  <si>
    <r>
      <t xml:space="preserve">Acción 27.  Sede Regional de Totonicapán </t>
    </r>
    <r>
      <rPr>
        <sz val="11"/>
        <color theme="1"/>
        <rFont val="Candara"/>
        <family val="2"/>
      </rPr>
      <t xml:space="preserve">Participación de Señora Delegada Regional en reuniones de trabajo  en Sede Central  de la Defensoría de la Mujer Indígena.  </t>
    </r>
  </si>
  <si>
    <r>
      <t xml:space="preserve">Acción 28.  Sede Regional de San Marcos </t>
    </r>
    <r>
      <rPr>
        <sz val="11"/>
        <color theme="1"/>
        <rFont val="Candara"/>
        <family val="2"/>
      </rPr>
      <t xml:space="preserve">Participación de Señora Delegada Regional en reuniones de trabajo  en Sede Central  de la Defensoría de la Mujer Indígena.  </t>
    </r>
  </si>
  <si>
    <r>
      <t xml:space="preserve">Acción 29.  Sede Regional de Suchitepéquez </t>
    </r>
    <r>
      <rPr>
        <sz val="11"/>
        <color theme="1"/>
        <rFont val="Candara"/>
        <family val="2"/>
      </rPr>
      <t xml:space="preserve">Participación de Señora Delegada Regional en reuniones de trabajo  en Sede Central  de la Defensoría de la Mujer Indígena.  </t>
    </r>
  </si>
  <si>
    <r>
      <t xml:space="preserve">Acción 30.  Sede Regional de Quiche </t>
    </r>
    <r>
      <rPr>
        <sz val="11"/>
        <color theme="1"/>
        <rFont val="Candara"/>
        <family val="2"/>
      </rPr>
      <t xml:space="preserve">Participación de Señora Delegada Regional en reuniones de trabajo  en Sede Central  de la Defensoría de la Mujer Indígena.  </t>
    </r>
  </si>
  <si>
    <r>
      <rPr>
        <b/>
        <sz val="11"/>
        <color theme="1"/>
        <rFont val="Candara"/>
        <family val="2"/>
      </rPr>
      <t xml:space="preserve">Acción 31. Unidad de recursos Humanos 
</t>
    </r>
    <r>
      <rPr>
        <sz val="11"/>
        <color theme="1"/>
        <rFont val="Candara"/>
        <family val="2"/>
      </rPr>
      <t>Pago de Prestaciones Económicas en cumplimiento de sentencia Judicial, dentro del proceso número -01215-2018-02878, del Pacto Colectivo de condiciones de Trabajo que se Celebra entre la Defensoría de la Mujer Indígena y el Sindicato de Trabajadores y Trabajadoras de la Defensoría de la Mujer Indígena.</t>
    </r>
  </si>
  <si>
    <r>
      <rPr>
        <b/>
        <sz val="11"/>
        <color theme="1"/>
        <rFont val="Candara"/>
        <family val="2"/>
      </rPr>
      <t xml:space="preserve">Acción 32. Unidad de recursos Humanos
 </t>
    </r>
    <r>
      <rPr>
        <sz val="11"/>
        <color theme="1"/>
        <rFont val="Candara"/>
        <family val="2"/>
      </rPr>
      <t>Pago de Prestaciones Económicas en cumplimiento de sentencia Judicial, dentro del proceso número -01215-2018-02878, del Pacto Colectivo de condiciones de Trabajo que se Celebra entre la Defensoría de la Mujer Indígena y el Sindicato de Trabajadores y Trabajadoras de la Defensoría de la Mujer Indígena.</t>
    </r>
  </si>
  <si>
    <r>
      <rPr>
        <b/>
        <sz val="11"/>
        <color theme="1"/>
        <rFont val="Candara"/>
        <family val="2"/>
      </rPr>
      <t xml:space="preserve">Acción 34. Unidad de Recursos Humanos
</t>
    </r>
    <r>
      <rPr>
        <sz val="11"/>
        <color theme="1"/>
        <rFont val="Candara"/>
        <family val="2"/>
      </rPr>
      <t>Pago de Prestaciones Económicas en cumplimiento de sentencia Judicial, dentro del proceso número -01215-2018-02878, del Pacto Colectivo de condiciones de Trabajo que se Celebra entre la Defensoría de la Mujer Indígena y el Sindicato de Trabajadores y Trabajadoras de la Defensoría de la Mujer Indígena.</t>
    </r>
  </si>
  <si>
    <r>
      <t xml:space="preserve">Acción 35. Unidad de Recursos Humanos </t>
    </r>
    <r>
      <rPr>
        <sz val="11"/>
        <color theme="1"/>
        <rFont val="Candara"/>
        <family val="2"/>
      </rPr>
      <t xml:space="preserve">Gastos para atender el pago de sentencias en las cuales el estado (DEMI) resulte condenada </t>
    </r>
  </si>
  <si>
    <r>
      <rPr>
        <b/>
        <sz val="11"/>
        <color theme="1"/>
        <rFont val="Candara"/>
        <family val="2"/>
      </rPr>
      <t xml:space="preserve">Acción 36. Unidad de Recursos Humanos </t>
    </r>
    <r>
      <rPr>
        <sz val="11"/>
        <color theme="1"/>
        <rFont val="Candara"/>
        <family val="2"/>
      </rPr>
      <t xml:space="preserve">Pagos de prestaciones al personal por indemnizacion. (despidos, directos o indirectos) </t>
    </r>
    <r>
      <rPr>
        <b/>
        <sz val="11"/>
        <color theme="1"/>
        <rFont val="Candara"/>
        <family val="2"/>
      </rPr>
      <t xml:space="preserve">
</t>
    </r>
  </si>
  <si>
    <r>
      <rPr>
        <b/>
        <sz val="11"/>
        <color theme="1"/>
        <rFont val="Candara"/>
        <family val="2"/>
      </rPr>
      <t xml:space="preserve">Acción 37. Unidad de Recursos Humanos </t>
    </r>
    <r>
      <rPr>
        <sz val="11"/>
        <color theme="1"/>
        <rFont val="Candara"/>
        <family val="2"/>
      </rPr>
      <t>Vacaciones del personal retirado. (personal que no ha gozado vacaciones durente la relacion laboral)</t>
    </r>
  </si>
  <si>
    <t>Conbistible</t>
  </si>
  <si>
    <t xml:space="preserve">Reconocimiento de Gastos </t>
  </si>
  <si>
    <t>Viaticos al Inteior</t>
  </si>
  <si>
    <t xml:space="preserve">reconocimientpo de Gastos </t>
  </si>
  <si>
    <r>
      <rPr>
        <b/>
        <sz val="11"/>
        <color theme="1"/>
        <rFont val="Candara"/>
        <family val="2"/>
      </rPr>
      <t>Acción 4.  Unidad de Desarrollo Político y Legal</t>
    </r>
    <r>
      <rPr>
        <sz val="11"/>
        <color theme="1"/>
        <rFont val="Candara"/>
        <family val="2"/>
      </rPr>
      <t xml:space="preserve"> 
Empoderamiento económico de la mujer Maya, Garífuna y Xinka.</t>
    </r>
  </si>
  <si>
    <t xml:space="preserve">Lapiceros </t>
  </si>
  <si>
    <t xml:space="preserve">impresión de trifoliares informativos </t>
  </si>
  <si>
    <t xml:space="preserve">Servicios de Logistica para reuniones de trabajo </t>
  </si>
  <si>
    <r>
      <rPr>
        <b/>
        <sz val="11"/>
        <rFont val="Candara"/>
        <family val="2"/>
      </rPr>
      <t>Acción 2  Unidad de Desarrollo Político y Legal</t>
    </r>
    <r>
      <rPr>
        <sz val="11"/>
        <rFont val="Candara"/>
        <family val="2"/>
      </rPr>
      <t xml:space="preserve"> 
 Sesiones Ordinarias del Consejo Consultivo</t>
    </r>
  </si>
  <si>
    <r>
      <rPr>
        <b/>
        <sz val="11"/>
        <color theme="1"/>
        <rFont val="Candara"/>
        <family val="2"/>
      </rPr>
      <t xml:space="preserve">Acción 1.1. Unidad de Formación y Educación  </t>
    </r>
    <r>
      <rPr>
        <sz val="11"/>
        <color theme="1"/>
        <rFont val="Candara"/>
        <family val="2"/>
      </rPr>
      <t>Acompañamiento y asesoramiento a usuarias victimas de violencia en diferentes instancias.</t>
    </r>
  </si>
  <si>
    <r>
      <rPr>
        <b/>
        <sz val="11"/>
        <rFont val="Candara"/>
        <family val="2"/>
      </rPr>
      <t>Acción 5.  Unidad de Desarrollo Político y Legal</t>
    </r>
    <r>
      <rPr>
        <sz val="11"/>
        <rFont val="Candara"/>
        <family val="2"/>
      </rPr>
      <t xml:space="preserve">
Fortalecimiento de las capacidades de la mujer maya Itzá, Garífuna y Xinka</t>
    </r>
  </si>
  <si>
    <r>
      <rPr>
        <b/>
        <sz val="11"/>
        <rFont val="Candara"/>
        <family val="2"/>
      </rPr>
      <t>Acción 6.  Unidad de Desarrollo Político y Legal:</t>
    </r>
    <r>
      <rPr>
        <sz val="11"/>
        <rFont val="Candara"/>
        <family val="2"/>
      </rPr>
      <t xml:space="preserve"> 
Incidencia para la promoción de la participación política de la mujer Maya, Garífuna y Xinka</t>
    </r>
  </si>
  <si>
    <t>Viaticos en el exterior</t>
  </si>
  <si>
    <t xml:space="preserve">persona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</si>
</sst>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quot;#,##0;[Red]\-&quot;Q&quot;#,##0"/>
    <numFmt numFmtId="8" formatCode="&quot;Q&quot;#,##0.00;[Red]\-&quot;Q&quot;#,##0.00"/>
    <numFmt numFmtId="44" formatCode="_-&quot;Q&quot;* #,##0.00_-;\-&quot;Q&quot;* #,##0.00_-;_-&quot;Q&quot;* &quot;-&quot;??_-;_-@_-"/>
    <numFmt numFmtId="43" formatCode="_-* #,##0.00_-;\-* #,##0.00_-;_-* &quot;-&quot;??_-;_-@_-"/>
    <numFmt numFmtId="164" formatCode="_(&quot;Q&quot;* #,##0.00_);_(&quot;Q&quot;* \(#,##0.00\);_(&quot;Q&quot;* &quot;-&quot;??_);_(@_)"/>
    <numFmt numFmtId="165" formatCode="0.0"/>
    <numFmt numFmtId="166" formatCode="_(* #,##0_);_(* \(#,##0\);_(* &quot;-&quot;??_);_(@_)"/>
    <numFmt numFmtId="167" formatCode="_([$Q-100A]* #,##0.00_);_([$Q-100A]* \(#,##0.00\);_([$Q-100A]* &quot;-&quot;??_);_(@_)"/>
    <numFmt numFmtId="168" formatCode="0.00000"/>
    <numFmt numFmtId="169" formatCode="_-[$Q-100A]* #,##0.00_-;\-[$Q-100A]* #,##0.00_-;_-[$Q-100A]* &quot;-&quot;??_-;_-@_-"/>
  </numFmts>
  <fonts count="2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8"/>
      <name val="Arial"/>
      <family val="2"/>
    </font>
    <font>
      <b/>
      <sz val="12"/>
      <name val="Arial"/>
      <family val="2"/>
    </font>
    <font>
      <b/>
      <sz val="11"/>
      <name val="Arial"/>
      <family val="2"/>
    </font>
    <font>
      <sz val="10"/>
      <name val="Arial"/>
      <family val="2"/>
    </font>
    <font>
      <b/>
      <sz val="9"/>
      <name val="Arial"/>
      <family val="2"/>
    </font>
    <font>
      <sz val="9"/>
      <name val="Arial"/>
      <family val="2"/>
    </font>
    <font>
      <sz val="12"/>
      <name val="Arial"/>
      <family val="2"/>
    </font>
    <font>
      <sz val="14"/>
      <name val="Arial"/>
      <family val="2"/>
    </font>
    <font>
      <u/>
      <sz val="10"/>
      <color indexed="12"/>
      <name val="Arial"/>
      <family val="2"/>
    </font>
    <font>
      <sz val="12"/>
      <color indexed="8"/>
      <name val="Arial"/>
      <family val="2"/>
    </font>
    <font>
      <sz val="11"/>
      <name val="Arial"/>
      <family val="2"/>
    </font>
    <font>
      <sz val="10"/>
      <name val="Calibri"/>
      <family val="2"/>
    </font>
    <font>
      <b/>
      <sz val="12"/>
      <color indexed="56"/>
      <name val="Calibri"/>
      <family val="2"/>
    </font>
    <font>
      <sz val="10"/>
      <name val="Arial"/>
      <family val="2"/>
    </font>
    <font>
      <b/>
      <sz val="14"/>
      <name val="Candara"/>
      <family val="2"/>
    </font>
    <font>
      <sz val="12"/>
      <name val="Candara"/>
      <family val="2"/>
    </font>
    <font>
      <b/>
      <sz val="12"/>
      <name val="Candara"/>
      <family val="2"/>
    </font>
    <font>
      <b/>
      <sz val="16"/>
      <name val="Candara"/>
      <family val="2"/>
    </font>
    <font>
      <b/>
      <sz val="18"/>
      <name val="Candara"/>
      <family val="2"/>
    </font>
    <font>
      <b/>
      <sz val="20"/>
      <name val="Candara"/>
      <family val="2"/>
    </font>
    <font>
      <u/>
      <sz val="16"/>
      <color indexed="12"/>
      <name val="Arial"/>
      <family val="2"/>
    </font>
    <font>
      <sz val="14"/>
      <name val="Candara"/>
      <family val="2"/>
    </font>
    <font>
      <b/>
      <sz val="12"/>
      <color indexed="56"/>
      <name val="Candara"/>
      <family val="2"/>
    </font>
    <font>
      <b/>
      <sz val="14"/>
      <color indexed="63"/>
      <name val="Candara"/>
      <family val="2"/>
    </font>
    <font>
      <sz val="10"/>
      <name val="Candara"/>
      <family val="2"/>
    </font>
    <font>
      <sz val="11"/>
      <color theme="1"/>
      <name val="Calibri"/>
      <family val="2"/>
      <scheme val="minor"/>
    </font>
    <font>
      <b/>
      <sz val="15"/>
      <color theme="3"/>
      <name val="Calibri"/>
      <family val="2"/>
      <scheme val="minor"/>
    </font>
    <font>
      <b/>
      <sz val="11"/>
      <color theme="3"/>
      <name val="Calibri"/>
      <family val="2"/>
      <scheme val="minor"/>
    </font>
    <font>
      <b/>
      <sz val="12"/>
      <color theme="1"/>
      <name val="Candara"/>
      <family val="2"/>
    </font>
    <font>
      <b/>
      <sz val="18"/>
      <color theme="1"/>
      <name val="Candara"/>
      <family val="2"/>
    </font>
    <font>
      <sz val="20"/>
      <color theme="1"/>
      <name val="Candara"/>
      <family val="2"/>
    </font>
    <font>
      <b/>
      <sz val="14"/>
      <color theme="1"/>
      <name val="Candara"/>
      <family val="2"/>
    </font>
    <font>
      <sz val="14"/>
      <color theme="4" tint="-0.249977111117893"/>
      <name val="Calibri"/>
      <family val="2"/>
      <scheme val="minor"/>
    </font>
    <font>
      <sz val="14"/>
      <color theme="4" tint="-0.249977111117893"/>
      <name val="Arial"/>
      <family val="2"/>
    </font>
    <font>
      <sz val="11"/>
      <name val="Candara"/>
      <family val="2"/>
    </font>
    <font>
      <b/>
      <sz val="16"/>
      <color theme="4" tint="-0.249977111117893"/>
      <name val="Calibri"/>
      <family val="2"/>
    </font>
    <font>
      <sz val="12"/>
      <color theme="1"/>
      <name val="Candara"/>
      <family val="2"/>
    </font>
    <font>
      <sz val="14"/>
      <color theme="1"/>
      <name val="Candara"/>
      <family val="2"/>
    </font>
    <font>
      <sz val="16"/>
      <name val="Candara"/>
      <family val="2"/>
    </font>
    <font>
      <sz val="18"/>
      <color theme="1"/>
      <name val="Candara"/>
      <family val="2"/>
    </font>
    <font>
      <sz val="18"/>
      <name val="Candara"/>
      <family val="2"/>
    </font>
    <font>
      <sz val="20"/>
      <name val="Candara"/>
      <family val="2"/>
    </font>
    <font>
      <b/>
      <sz val="11"/>
      <name val="Candara"/>
      <family val="2"/>
    </font>
    <font>
      <sz val="11"/>
      <color theme="1"/>
      <name val="Candara"/>
      <family val="2"/>
    </font>
    <font>
      <b/>
      <sz val="11"/>
      <color indexed="8"/>
      <name val="Candara"/>
      <family val="2"/>
    </font>
    <font>
      <sz val="10"/>
      <color theme="1"/>
      <name val="Candara"/>
      <family val="2"/>
    </font>
    <font>
      <b/>
      <sz val="11"/>
      <color theme="1"/>
      <name val="Candara"/>
      <family val="2"/>
    </font>
    <font>
      <sz val="9"/>
      <color rgb="FF000000"/>
      <name val="Candara"/>
      <family val="2"/>
    </font>
    <font>
      <sz val="10"/>
      <color rgb="FFFF0000"/>
      <name val="Arial"/>
      <family val="2"/>
    </font>
    <font>
      <sz val="9"/>
      <name val="Candara"/>
      <family val="2"/>
    </font>
    <font>
      <b/>
      <sz val="10"/>
      <name val="Candara"/>
      <family val="2"/>
    </font>
    <font>
      <b/>
      <i/>
      <sz val="18"/>
      <name val="Candara"/>
      <family val="2"/>
    </font>
    <font>
      <b/>
      <sz val="14"/>
      <color indexed="56"/>
      <name val="Candara"/>
      <family val="2"/>
    </font>
    <font>
      <b/>
      <sz val="11"/>
      <color theme="1"/>
      <name val="Arial"/>
      <family val="2"/>
    </font>
    <font>
      <b/>
      <sz val="16"/>
      <color indexed="8"/>
      <name val="Candara"/>
      <family val="2"/>
    </font>
    <font>
      <b/>
      <sz val="9"/>
      <color theme="1"/>
      <name val="Candara"/>
      <family val="2"/>
    </font>
    <font>
      <sz val="10"/>
      <color theme="0"/>
      <name val="Arial"/>
      <family val="2"/>
    </font>
    <font>
      <b/>
      <sz val="10"/>
      <color theme="1"/>
      <name val="Candara"/>
      <family val="2"/>
    </font>
    <font>
      <b/>
      <i/>
      <u/>
      <sz val="14"/>
      <color theme="8" tint="-0.249977111117893"/>
      <name val="Candara"/>
      <family val="2"/>
    </font>
    <font>
      <sz val="9"/>
      <color theme="1"/>
      <name val="Candara"/>
      <family val="2"/>
    </font>
    <font>
      <sz val="8"/>
      <color theme="1"/>
      <name val="Candara"/>
      <family val="2"/>
    </font>
    <font>
      <b/>
      <sz val="11"/>
      <color theme="0"/>
      <name val="Calibri"/>
      <family val="2"/>
      <scheme val="minor"/>
    </font>
    <font>
      <b/>
      <sz val="11"/>
      <color theme="1"/>
      <name val="Calibri"/>
      <family val="2"/>
      <scheme val="minor"/>
    </font>
    <font>
      <b/>
      <sz val="12"/>
      <color theme="0"/>
      <name val="Calibri"/>
      <family val="2"/>
      <scheme val="minor"/>
    </font>
    <font>
      <sz val="9"/>
      <color theme="1"/>
      <name val="Calibri"/>
      <family val="2"/>
      <scheme val="minor"/>
    </font>
    <font>
      <b/>
      <sz val="10"/>
      <color theme="1"/>
      <name val="Calibri"/>
      <family val="2"/>
      <scheme val="minor"/>
    </font>
    <font>
      <b/>
      <sz val="11"/>
      <name val="Calibri"/>
      <family val="2"/>
      <scheme val="minor"/>
    </font>
    <font>
      <b/>
      <sz val="10"/>
      <name val="Calibri"/>
      <family val="2"/>
      <scheme val="minor"/>
    </font>
    <font>
      <b/>
      <sz val="9"/>
      <color theme="0"/>
      <name val="Calibri"/>
      <family val="2"/>
      <scheme val="minor"/>
    </font>
    <font>
      <b/>
      <sz val="7"/>
      <color theme="0"/>
      <name val="Calibri"/>
      <family val="2"/>
      <scheme val="minor"/>
    </font>
    <font>
      <b/>
      <sz val="9"/>
      <name val="Calibri"/>
      <family val="2"/>
      <scheme val="minor"/>
    </font>
    <font>
      <sz val="9"/>
      <name val="Calibri"/>
      <family val="2"/>
      <scheme val="minor"/>
    </font>
    <font>
      <sz val="11"/>
      <name val="Calibri"/>
      <family val="2"/>
      <scheme val="minor"/>
    </font>
    <font>
      <sz val="8"/>
      <name val="Calibri"/>
      <family val="2"/>
      <scheme val="minor"/>
    </font>
    <font>
      <b/>
      <sz val="12"/>
      <color theme="0"/>
      <name val="Candara"/>
      <family val="2"/>
    </font>
    <font>
      <sz val="8"/>
      <color rgb="FF000000"/>
      <name val="Candara"/>
      <family val="2"/>
    </font>
    <font>
      <b/>
      <sz val="14"/>
      <color theme="4" tint="-0.249977111117893"/>
      <name val="Candara"/>
      <family val="2"/>
    </font>
    <font>
      <b/>
      <sz val="12"/>
      <color rgb="FFFF0000"/>
      <name val="Candara"/>
      <family val="2"/>
    </font>
    <font>
      <b/>
      <sz val="14"/>
      <color theme="0"/>
      <name val="Candara"/>
      <family val="2"/>
    </font>
    <font>
      <i/>
      <sz val="14"/>
      <color rgb="FF3B3838"/>
      <name val="Candara"/>
      <family val="2"/>
    </font>
    <font>
      <sz val="12"/>
      <color theme="0"/>
      <name val="Candara"/>
      <family val="2"/>
    </font>
    <font>
      <b/>
      <i/>
      <sz val="12"/>
      <color theme="0"/>
      <name val="Candara"/>
      <family val="2"/>
    </font>
    <font>
      <i/>
      <sz val="12"/>
      <color theme="0"/>
      <name val="Candara"/>
      <family val="2"/>
    </font>
    <font>
      <sz val="14"/>
      <color theme="4" tint="-0.249977111117893"/>
      <name val="Candara"/>
      <family val="2"/>
    </font>
    <font>
      <b/>
      <sz val="12"/>
      <color rgb="FF000000"/>
      <name val="Candara"/>
      <family val="2"/>
    </font>
    <font>
      <b/>
      <i/>
      <sz val="14"/>
      <color theme="0"/>
      <name val="Candara"/>
      <family val="2"/>
    </font>
    <font>
      <b/>
      <i/>
      <sz val="14"/>
      <color theme="1"/>
      <name val="Candara"/>
      <family val="2"/>
    </font>
    <font>
      <b/>
      <sz val="12"/>
      <color theme="3" tint="-0.249977111117893"/>
      <name val="Candara"/>
      <family val="2"/>
    </font>
    <font>
      <b/>
      <sz val="12"/>
      <color theme="4" tint="-0.249977111117893"/>
      <name val="Calibri"/>
      <family val="2"/>
    </font>
    <font>
      <b/>
      <sz val="12"/>
      <color theme="0"/>
      <name val="Calibri"/>
      <family val="2"/>
    </font>
    <font>
      <b/>
      <sz val="8"/>
      <name val="Candara"/>
      <family val="2"/>
    </font>
    <font>
      <sz val="10"/>
      <name val="Calibri"/>
      <family val="2"/>
      <scheme val="minor"/>
    </font>
    <font>
      <b/>
      <sz val="8"/>
      <name val="Calibri"/>
      <family val="2"/>
      <scheme val="minor"/>
    </font>
    <font>
      <b/>
      <sz val="7"/>
      <name val="Calibri"/>
      <family val="2"/>
      <scheme val="minor"/>
    </font>
    <font>
      <sz val="9"/>
      <color rgb="FF000000"/>
      <name val="Calibri"/>
      <family val="2"/>
      <scheme val="minor"/>
    </font>
    <font>
      <sz val="9"/>
      <color rgb="FF000000"/>
      <name val="Arial Narrow"/>
      <family val="2"/>
    </font>
    <font>
      <b/>
      <sz val="10"/>
      <color rgb="FF000000"/>
      <name val="Calibri"/>
      <family val="2"/>
      <scheme val="minor"/>
    </font>
    <font>
      <sz val="10"/>
      <color rgb="FF000000"/>
      <name val="Calibri"/>
      <family val="2"/>
      <scheme val="minor"/>
    </font>
    <font>
      <b/>
      <sz val="10"/>
      <color rgb="FF000000"/>
      <name val="Arial Narrow"/>
      <family val="2"/>
    </font>
    <font>
      <sz val="10"/>
      <color rgb="FF000000"/>
      <name val="Arial Narrow"/>
      <family val="2"/>
    </font>
    <font>
      <b/>
      <sz val="8"/>
      <color theme="0"/>
      <name val="Calibri"/>
      <family val="2"/>
      <scheme val="minor"/>
    </font>
    <font>
      <sz val="8"/>
      <color theme="0"/>
      <name val="Calibri"/>
      <family val="2"/>
      <scheme val="minor"/>
    </font>
    <font>
      <b/>
      <sz val="11"/>
      <color theme="0"/>
      <name val="Candara"/>
      <family val="2"/>
    </font>
    <font>
      <b/>
      <sz val="14"/>
      <color theme="1" tint="0.34998626667073579"/>
      <name val="Candara"/>
      <family val="2"/>
    </font>
    <font>
      <b/>
      <sz val="12"/>
      <color theme="1" tint="0.34998626667073579"/>
      <name val="Candara"/>
      <family val="2"/>
    </font>
    <font>
      <b/>
      <sz val="14"/>
      <color theme="6" tint="-0.249977111117893"/>
      <name val="Candara"/>
      <family val="2"/>
    </font>
    <font>
      <b/>
      <sz val="12"/>
      <color theme="6" tint="-0.249977111117893"/>
      <name val="Candara"/>
      <family val="2"/>
    </font>
    <font>
      <sz val="10"/>
      <color theme="0"/>
      <name val="Calibri"/>
      <family val="2"/>
      <scheme val="minor"/>
    </font>
    <font>
      <b/>
      <sz val="16"/>
      <color theme="0"/>
      <name val="Candara"/>
      <family val="2"/>
    </font>
    <font>
      <sz val="16"/>
      <color theme="1"/>
      <name val="Calibri"/>
      <family val="2"/>
      <scheme val="minor"/>
    </font>
    <font>
      <sz val="18"/>
      <color theme="1"/>
      <name val="Calibri"/>
      <family val="2"/>
      <scheme val="minor"/>
    </font>
    <font>
      <sz val="10"/>
      <color theme="4" tint="-0.249977111117893"/>
      <name val="Candara"/>
      <family val="2"/>
    </font>
    <font>
      <b/>
      <sz val="12"/>
      <color indexed="8"/>
      <name val="Candara"/>
      <family val="2"/>
    </font>
    <font>
      <b/>
      <sz val="7"/>
      <color indexed="8"/>
      <name val="Candara"/>
      <family val="2"/>
    </font>
    <font>
      <b/>
      <sz val="10"/>
      <color indexed="8"/>
      <name val="Calibri"/>
      <family val="2"/>
      <scheme val="minor"/>
    </font>
    <font>
      <b/>
      <sz val="11"/>
      <color theme="3"/>
      <name val="Candara"/>
      <family val="2"/>
    </font>
    <font>
      <b/>
      <sz val="16"/>
      <color theme="1"/>
      <name val="Candara"/>
      <family val="2"/>
    </font>
    <font>
      <sz val="11"/>
      <color indexed="8"/>
      <name val="Candara"/>
      <family val="2"/>
    </font>
    <font>
      <sz val="18"/>
      <color indexed="56"/>
      <name val="Candara"/>
      <family val="2"/>
    </font>
    <font>
      <b/>
      <sz val="22"/>
      <color indexed="56"/>
      <name val="Candara"/>
      <family val="2"/>
    </font>
    <font>
      <b/>
      <sz val="22"/>
      <color theme="4"/>
      <name val="Candara"/>
      <family val="2"/>
    </font>
    <font>
      <sz val="18"/>
      <color theme="4"/>
      <name val="Candara"/>
      <family val="2"/>
    </font>
    <font>
      <b/>
      <sz val="18"/>
      <color theme="4"/>
      <name val="Candara"/>
      <family val="2"/>
    </font>
    <font>
      <sz val="8"/>
      <color indexed="56"/>
      <name val="Candara"/>
      <family val="2"/>
    </font>
    <font>
      <b/>
      <sz val="10"/>
      <color indexed="56"/>
      <name val="Candara"/>
      <family val="2"/>
    </font>
    <font>
      <b/>
      <sz val="16"/>
      <color theme="4"/>
      <name val="Candara"/>
      <family val="2"/>
    </font>
    <font>
      <sz val="10"/>
      <color indexed="56"/>
      <name val="Candara"/>
      <family val="2"/>
    </font>
    <font>
      <u/>
      <sz val="10"/>
      <color indexed="12"/>
      <name val="Candara"/>
      <family val="2"/>
    </font>
    <font>
      <sz val="11"/>
      <color rgb="FFFFFFFF"/>
      <name val="Candara"/>
      <family val="2"/>
    </font>
    <font>
      <b/>
      <sz val="14"/>
      <color rgb="FF7030A0"/>
      <name val="Candara"/>
      <family val="2"/>
    </font>
    <font>
      <sz val="10"/>
      <color rgb="FF7030A0"/>
      <name val="Candara"/>
      <family val="2"/>
    </font>
    <font>
      <sz val="12"/>
      <color rgb="FF3B3838"/>
      <name val="Candara"/>
      <family val="2"/>
    </font>
    <font>
      <b/>
      <u/>
      <sz val="12"/>
      <color rgb="FF3B3838"/>
      <name val="Candara"/>
      <family val="2"/>
    </font>
    <font>
      <u/>
      <sz val="14"/>
      <color indexed="12"/>
      <name val="Candara"/>
      <family val="2"/>
    </font>
    <font>
      <b/>
      <sz val="14"/>
      <color rgb="FFFFFFFF"/>
      <name val="Candara"/>
      <family val="2"/>
    </font>
    <font>
      <b/>
      <sz val="18"/>
      <color theme="0"/>
      <name val="Candara"/>
      <family val="2"/>
    </font>
    <font>
      <sz val="10"/>
      <color indexed="10"/>
      <name val="Candara"/>
      <family val="2"/>
    </font>
    <font>
      <b/>
      <sz val="10"/>
      <color theme="1"/>
      <name val="Arial"/>
      <family val="2"/>
    </font>
    <font>
      <sz val="10"/>
      <color theme="1"/>
      <name val="Calibri"/>
      <family val="2"/>
      <scheme val="minor"/>
    </font>
    <font>
      <sz val="10"/>
      <color rgb="FFFF0000"/>
      <name val="Candara"/>
      <family val="2"/>
    </font>
    <font>
      <sz val="12"/>
      <color rgb="FFFF0000"/>
      <name val="Candara"/>
      <family val="2"/>
    </font>
    <font>
      <sz val="11"/>
      <color theme="4" tint="-0.249977111117893"/>
      <name val="Candara"/>
      <family val="2"/>
    </font>
    <font>
      <u/>
      <sz val="12"/>
      <name val="Candara"/>
      <family val="2"/>
    </font>
    <font>
      <vertAlign val="superscript"/>
      <sz val="12"/>
      <name val="Candara"/>
      <family val="2"/>
    </font>
    <font>
      <sz val="10"/>
      <color rgb="FFC00000"/>
      <name val="Candara"/>
      <family val="2"/>
    </font>
    <font>
      <b/>
      <sz val="14"/>
      <color theme="3" tint="-0.499984740745262"/>
      <name val="Candara"/>
      <family val="2"/>
    </font>
    <font>
      <sz val="11"/>
      <color theme="3" tint="-0.499984740745262"/>
      <name val="Candara"/>
      <family val="2"/>
    </font>
    <font>
      <b/>
      <sz val="12"/>
      <color theme="4" tint="-0.249977111117893"/>
      <name val="Candara"/>
      <family val="2"/>
    </font>
    <font>
      <sz val="11"/>
      <color theme="0"/>
      <name val="Candara"/>
      <family val="2"/>
    </font>
    <font>
      <b/>
      <sz val="12"/>
      <color theme="3"/>
      <name val="Candara"/>
      <family val="2"/>
    </font>
    <font>
      <b/>
      <sz val="22"/>
      <name val="Candara"/>
      <family val="2"/>
    </font>
    <font>
      <b/>
      <sz val="20"/>
      <color theme="0"/>
      <name val="Candara"/>
      <family val="2"/>
    </font>
    <font>
      <b/>
      <sz val="18"/>
      <color rgb="FFFFFFFF"/>
      <name val="Candara"/>
      <family val="2"/>
    </font>
    <font>
      <b/>
      <sz val="22"/>
      <color theme="0"/>
      <name val="Candara"/>
      <family val="2"/>
    </font>
    <font>
      <b/>
      <sz val="14"/>
      <color theme="3"/>
      <name val="Candara"/>
      <family val="2"/>
    </font>
    <font>
      <u/>
      <sz val="12"/>
      <color indexed="12"/>
      <name val="Candara"/>
      <family val="2"/>
    </font>
    <font>
      <b/>
      <sz val="9"/>
      <name val="Candara"/>
      <family val="2"/>
    </font>
    <font>
      <sz val="9"/>
      <color theme="1"/>
      <name val="Arial"/>
      <family val="2"/>
    </font>
    <font>
      <b/>
      <sz val="9"/>
      <color theme="1"/>
      <name val="Arial"/>
      <family val="2"/>
    </font>
    <font>
      <sz val="12"/>
      <name val="Cambria"/>
      <family val="1"/>
      <scheme val="major"/>
    </font>
    <font>
      <sz val="12"/>
      <color theme="1"/>
      <name val="Cambria"/>
      <family val="1"/>
      <scheme val="major"/>
    </font>
    <font>
      <b/>
      <sz val="9"/>
      <color indexed="81"/>
      <name val="Tahoma"/>
      <family val="2"/>
    </font>
    <font>
      <sz val="9"/>
      <color indexed="81"/>
      <name val="Tahoma"/>
      <family val="2"/>
    </font>
    <font>
      <sz val="14"/>
      <name val="Cambria"/>
      <family val="1"/>
      <scheme val="major"/>
    </font>
    <font>
      <sz val="14"/>
      <color rgb="FFFF0000"/>
      <name val="Cambria"/>
      <family val="1"/>
      <scheme val="major"/>
    </font>
    <font>
      <sz val="11"/>
      <color theme="1"/>
      <name val="Cambria"/>
      <family val="1"/>
      <scheme val="major"/>
    </font>
    <font>
      <sz val="10"/>
      <name val="Arial"/>
      <family val="2"/>
    </font>
    <font>
      <sz val="10"/>
      <color theme="1"/>
      <name val="Cambria"/>
      <family val="1"/>
      <scheme val="major"/>
    </font>
    <font>
      <sz val="9"/>
      <color theme="1"/>
      <name val="Cambria"/>
      <family val="1"/>
      <scheme val="major"/>
    </font>
    <font>
      <b/>
      <sz val="12"/>
      <color theme="1"/>
      <name val="Calibri"/>
      <family val="2"/>
    </font>
    <font>
      <b/>
      <sz val="10"/>
      <color theme="4" tint="-0.249977111117893"/>
      <name val="Calibri"/>
      <family val="2"/>
    </font>
    <font>
      <sz val="12"/>
      <color rgb="FF000000"/>
      <name val="Cambria"/>
      <family val="1"/>
      <scheme val="major"/>
    </font>
    <font>
      <sz val="12"/>
      <color rgb="FF7030A0"/>
      <name val="Wingdings"/>
      <charset val="2"/>
    </font>
    <font>
      <sz val="12"/>
      <color rgb="FF7030A0"/>
      <name val="Times New Roman"/>
      <family val="1"/>
    </font>
    <font>
      <sz val="12"/>
      <name val="Calibri"/>
      <family val="2"/>
    </font>
    <font>
      <sz val="12"/>
      <name val="Wingdings"/>
      <charset val="2"/>
    </font>
    <font>
      <sz val="12"/>
      <name val="Times New Roman"/>
      <family val="1"/>
    </font>
    <font>
      <sz val="12"/>
      <color rgb="FF7030A0"/>
      <name val="Calibri"/>
      <family val="2"/>
    </font>
    <font>
      <sz val="12"/>
      <color theme="1"/>
      <name val="Calibri"/>
      <family val="2"/>
    </font>
    <font>
      <sz val="10"/>
      <color rgb="FF000000"/>
      <name val="Calibri"/>
      <family val="2"/>
    </font>
    <font>
      <sz val="12"/>
      <color theme="1"/>
      <name val="Times New Roman"/>
      <family val="1"/>
    </font>
    <font>
      <sz val="11"/>
      <color rgb="FFFF0000"/>
      <name val="Candara"/>
      <family val="2"/>
    </font>
  </fonts>
  <fills count="5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4" tint="-0.499984740745262"/>
        <bgColor indexed="64"/>
      </patternFill>
    </fill>
    <fill>
      <patternFill patternType="solid">
        <fgColor theme="3"/>
        <bgColor indexed="64"/>
      </patternFill>
    </fill>
    <fill>
      <patternFill patternType="solid">
        <fgColor theme="6" tint="0.39997558519241921"/>
        <bgColor indexed="64"/>
      </patternFill>
    </fill>
    <fill>
      <patternFill patternType="solid">
        <fgColor theme="4"/>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6"/>
        <bgColor indexed="64"/>
      </patternFill>
    </fill>
    <fill>
      <patternFill patternType="solid">
        <fgColor rgb="FF00B0F0"/>
        <bgColor indexed="64"/>
      </patternFill>
    </fill>
    <fill>
      <patternFill patternType="solid">
        <fgColor rgb="FFCCFF99"/>
        <bgColor indexed="64"/>
      </patternFill>
    </fill>
    <fill>
      <patternFill patternType="solid">
        <fgColor rgb="FF92D050"/>
        <bgColor rgb="FFC5E0B3"/>
      </patternFill>
    </fill>
    <fill>
      <patternFill patternType="solid">
        <fgColor theme="5" tint="0.79998168889431442"/>
        <bgColor indexed="64"/>
      </patternFill>
    </fill>
    <fill>
      <patternFill patternType="solid">
        <fgColor rgb="FFFFFF99"/>
        <bgColor indexed="64"/>
      </patternFill>
    </fill>
    <fill>
      <patternFill patternType="solid">
        <fgColor rgb="FFF0FB89"/>
        <bgColor indexed="64"/>
      </patternFill>
    </fill>
    <fill>
      <patternFill patternType="solid">
        <fgColor theme="8" tint="-0.499984740745262"/>
        <bgColor indexed="64"/>
      </patternFill>
    </fill>
    <fill>
      <patternFill patternType="solid">
        <fgColor theme="8" tint="-0.24994659260841701"/>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rgb="FF5B9BD5"/>
        <bgColor indexed="64"/>
      </patternFill>
    </fill>
    <fill>
      <patternFill patternType="solid">
        <fgColor rgb="FFFFFFFF"/>
        <bgColor indexed="64"/>
      </patternFill>
    </fill>
    <fill>
      <patternFill patternType="solid">
        <fgColor theme="0"/>
        <bgColor theme="0"/>
      </patternFill>
    </fill>
    <fill>
      <patternFill patternType="solid">
        <fgColor rgb="FF9CC2E5"/>
        <bgColor rgb="FF9CC2E5"/>
      </patternFill>
    </fill>
    <fill>
      <patternFill patternType="solid">
        <fgColor rgb="FFFFFF00"/>
        <bgColor rgb="FFFFFF00"/>
      </patternFill>
    </fill>
    <fill>
      <patternFill patternType="solid">
        <fgColor rgb="FFFFE598"/>
        <bgColor rgb="FFFFE598"/>
      </patternFill>
    </fill>
    <fill>
      <patternFill patternType="solid">
        <fgColor theme="9"/>
        <bgColor theme="9"/>
      </patternFill>
    </fill>
    <fill>
      <patternFill patternType="solid">
        <fgColor theme="8"/>
        <bgColor theme="8"/>
      </patternFill>
    </fill>
    <fill>
      <patternFill patternType="solid">
        <fgColor rgb="FFD8D8D8"/>
        <bgColor rgb="FFD8D8D8"/>
      </patternFill>
    </fill>
    <fill>
      <patternFill patternType="solid">
        <fgColor theme="0" tint="-0.14999847407452621"/>
        <bgColor theme="0"/>
      </patternFill>
    </fill>
    <fill>
      <patternFill patternType="solid">
        <fgColor theme="1"/>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rgb="FFE9EDF4"/>
        <bgColor indexed="64"/>
      </patternFill>
    </fill>
  </fills>
  <borders count="176">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top/>
      <bottom style="thick">
        <color theme="4"/>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theme="3" tint="-0.499984740745262"/>
      </left>
      <right/>
      <top/>
      <bottom/>
      <diagonal/>
    </border>
    <border>
      <left style="medium">
        <color theme="3"/>
      </left>
      <right style="medium">
        <color theme="3"/>
      </right>
      <top style="medium">
        <color theme="3"/>
      </top>
      <bottom style="medium">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thin">
        <color theme="3"/>
      </left>
      <right style="medium">
        <color theme="3"/>
      </right>
      <top/>
      <bottom style="thin">
        <color theme="3"/>
      </bottom>
      <diagonal/>
    </border>
    <border>
      <left/>
      <right/>
      <top/>
      <bottom style="medium">
        <color theme="3"/>
      </bottom>
      <diagonal/>
    </border>
    <border>
      <left style="medium">
        <color theme="3"/>
      </left>
      <right/>
      <top/>
      <bottom style="medium">
        <color theme="3"/>
      </bottom>
      <diagonal/>
    </border>
    <border>
      <left/>
      <right style="thin">
        <color theme="3"/>
      </right>
      <top/>
      <bottom style="thin">
        <color theme="3"/>
      </bottom>
      <diagonal/>
    </border>
    <border>
      <left/>
      <right style="thin">
        <color theme="3"/>
      </right>
      <top style="thin">
        <color theme="3"/>
      </top>
      <bottom style="medium">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right/>
      <top style="medium">
        <color theme="3"/>
      </top>
      <bottom/>
      <diagonal/>
    </border>
    <border>
      <left style="medium">
        <color theme="3"/>
      </left>
      <right style="thin">
        <color theme="3"/>
      </right>
      <top style="medium">
        <color theme="3"/>
      </top>
      <bottom style="medium">
        <color theme="3"/>
      </bottom>
      <diagonal/>
    </border>
    <border>
      <left style="thin">
        <color theme="3"/>
      </left>
      <right style="thin">
        <color theme="3"/>
      </right>
      <top style="medium">
        <color theme="3"/>
      </top>
      <bottom style="medium">
        <color theme="3"/>
      </bottom>
      <diagonal/>
    </border>
    <border>
      <left style="thin">
        <color theme="3"/>
      </left>
      <right style="medium">
        <color theme="3"/>
      </right>
      <top style="medium">
        <color theme="3"/>
      </top>
      <bottom style="medium">
        <color theme="3"/>
      </bottom>
      <diagonal/>
    </border>
    <border>
      <left/>
      <right style="thin">
        <color theme="3"/>
      </right>
      <top style="medium">
        <color theme="3"/>
      </top>
      <bottom style="medium">
        <color theme="3"/>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theme="9" tint="-0.249977111117893"/>
      </left>
      <right/>
      <top/>
      <bottom style="medium">
        <color theme="9" tint="-0.249977111117893"/>
      </bottom>
      <diagonal/>
    </border>
    <border>
      <left style="medium">
        <color theme="9" tint="-0.249977111117893"/>
      </left>
      <right/>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indexed="64"/>
      </left>
      <right/>
      <top style="medium">
        <color indexed="64"/>
      </top>
      <bottom/>
      <diagonal/>
    </border>
    <border>
      <left style="medium">
        <color theme="1"/>
      </left>
      <right style="medium">
        <color theme="1"/>
      </right>
      <top/>
      <bottom style="medium">
        <color theme="1"/>
      </bottom>
      <diagonal/>
    </border>
    <border>
      <left style="medium">
        <color indexed="64"/>
      </left>
      <right style="medium">
        <color indexed="64"/>
      </right>
      <top style="medium">
        <color indexed="64"/>
      </top>
      <bottom style="thin">
        <color theme="3"/>
      </bottom>
      <diagonal/>
    </border>
    <border>
      <left style="medium">
        <color indexed="64"/>
      </left>
      <right style="medium">
        <color indexed="64"/>
      </right>
      <top style="thin">
        <color theme="3"/>
      </top>
      <bottom/>
      <diagonal/>
    </border>
    <border>
      <left style="medium">
        <color indexed="64"/>
      </left>
      <right style="thin">
        <color theme="3" tint="-0.499984740745262"/>
      </right>
      <top style="medium">
        <color indexed="64"/>
      </top>
      <bottom style="thin">
        <color theme="3" tint="-0.499984740745262"/>
      </bottom>
      <diagonal/>
    </border>
    <border>
      <left style="thin">
        <color theme="3" tint="-0.499984740745262"/>
      </left>
      <right style="medium">
        <color indexed="64"/>
      </right>
      <top style="medium">
        <color indexed="64"/>
      </top>
      <bottom style="thin">
        <color theme="3" tint="-0.499984740745262"/>
      </bottom>
      <diagonal/>
    </border>
    <border>
      <left style="medium">
        <color indexed="64"/>
      </left>
      <right style="thin">
        <color theme="3" tint="-0.499984740745262"/>
      </right>
      <top style="thin">
        <color theme="3" tint="-0.499984740745262"/>
      </top>
      <bottom style="thin">
        <color theme="3" tint="-0.499984740745262"/>
      </bottom>
      <diagonal/>
    </border>
    <border>
      <left style="thin">
        <color theme="3" tint="-0.499984740745262"/>
      </left>
      <right style="medium">
        <color indexed="64"/>
      </right>
      <top style="thin">
        <color theme="3" tint="-0.499984740745262"/>
      </top>
      <bottom style="thin">
        <color theme="3" tint="-0.499984740745262"/>
      </bottom>
      <diagonal/>
    </border>
    <border>
      <left style="medium">
        <color indexed="64"/>
      </left>
      <right style="thin">
        <color theme="3" tint="-0.499984740745262"/>
      </right>
      <top style="thin">
        <color theme="3" tint="-0.499984740745262"/>
      </top>
      <bottom style="medium">
        <color indexed="64"/>
      </bottom>
      <diagonal/>
    </border>
    <border>
      <left style="thin">
        <color theme="3" tint="-0.499984740745262"/>
      </left>
      <right style="medium">
        <color indexed="64"/>
      </right>
      <top style="thin">
        <color theme="3" tint="-0.499984740745262"/>
      </top>
      <bottom style="medium">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style="thick">
        <color theme="3" tint="-0.249977111117893"/>
      </left>
      <right style="thick">
        <color theme="3" tint="-0.249977111117893"/>
      </right>
      <top style="thick">
        <color theme="3" tint="-0.249977111117893"/>
      </top>
      <bottom style="thick">
        <color theme="3" tint="-0.249977111117893"/>
      </bottom>
      <diagonal/>
    </border>
    <border>
      <left/>
      <right style="thin">
        <color indexed="64"/>
      </right>
      <top style="thin">
        <color indexed="64"/>
      </top>
      <bottom/>
      <diagonal/>
    </border>
    <border>
      <left style="medium">
        <color theme="3"/>
      </left>
      <right/>
      <top/>
      <bottom/>
      <diagonal/>
    </border>
    <border>
      <left style="thin">
        <color theme="4"/>
      </left>
      <right style="thin">
        <color theme="4"/>
      </right>
      <top style="thin">
        <color theme="4"/>
      </top>
      <bottom style="thin">
        <color theme="4"/>
      </bottom>
      <diagonal/>
    </border>
    <border>
      <left style="medium">
        <color indexed="64"/>
      </left>
      <right style="medium">
        <color indexed="64"/>
      </right>
      <top style="thin">
        <color indexed="64"/>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theme="3"/>
      </left>
      <right/>
      <top/>
      <bottom/>
      <diagonal/>
    </border>
    <border>
      <left style="thin">
        <color theme="3"/>
      </left>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rgb="FF000000"/>
      </right>
      <top/>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auto="1"/>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style="thin">
        <color theme="3"/>
      </right>
      <top style="thin">
        <color theme="3"/>
      </top>
      <bottom/>
      <diagonal/>
    </border>
    <border>
      <left style="thin">
        <color theme="3"/>
      </left>
      <right style="medium">
        <color theme="3"/>
      </right>
      <top style="thin">
        <color theme="3"/>
      </top>
      <bottom/>
      <diagonal/>
    </border>
    <border>
      <left/>
      <right style="thin">
        <color theme="3"/>
      </right>
      <top style="thin">
        <color theme="3"/>
      </top>
      <bottom/>
      <diagonal/>
    </border>
    <border>
      <left style="thin">
        <color theme="3"/>
      </left>
      <right style="thin">
        <color theme="3"/>
      </right>
      <top style="thin">
        <color theme="3"/>
      </top>
      <bottom/>
      <diagonal/>
    </border>
    <border>
      <left/>
      <right style="medium">
        <color theme="3"/>
      </right>
      <top style="medium">
        <color indexed="64"/>
      </top>
      <bottom/>
      <diagonal/>
    </border>
    <border>
      <left style="thin">
        <color theme="3"/>
      </left>
      <right/>
      <top/>
      <bottom style="thin">
        <color auto="1"/>
      </bottom>
      <diagonal/>
    </border>
    <border>
      <left style="medium">
        <color theme="3"/>
      </left>
      <right style="medium">
        <color theme="3"/>
      </right>
      <top/>
      <bottom style="medium">
        <color theme="3"/>
      </bottom>
      <diagonal/>
    </border>
    <border>
      <left/>
      <right style="medium">
        <color theme="3"/>
      </right>
      <top/>
      <bottom style="thin">
        <color theme="3"/>
      </bottom>
      <diagonal/>
    </border>
    <border>
      <left style="thin">
        <color theme="3"/>
      </left>
      <right/>
      <top style="medium">
        <color theme="3"/>
      </top>
      <bottom/>
      <diagonal/>
    </border>
    <border>
      <left style="thin">
        <color theme="3"/>
      </left>
      <right/>
      <top/>
      <bottom style="thin">
        <color theme="3"/>
      </bottom>
      <diagonal/>
    </border>
    <border>
      <left style="medium">
        <color theme="3"/>
      </left>
      <right style="thin">
        <color theme="3"/>
      </right>
      <top style="medium">
        <color theme="3"/>
      </top>
      <bottom/>
      <diagonal/>
    </border>
    <border>
      <left style="medium">
        <color theme="3"/>
      </left>
      <right style="medium">
        <color theme="3"/>
      </right>
      <top style="medium">
        <color theme="3"/>
      </top>
      <bottom/>
      <diagonal/>
    </border>
    <border>
      <left style="medium">
        <color theme="3"/>
      </left>
      <right style="medium">
        <color theme="3"/>
      </right>
      <top/>
      <bottom style="thin">
        <color theme="3"/>
      </bottom>
      <diagonal/>
    </border>
    <border>
      <left style="thin">
        <color theme="3"/>
      </left>
      <right style="thin">
        <color theme="3"/>
      </right>
      <top style="medium">
        <color theme="3"/>
      </top>
      <bottom/>
      <diagonal/>
    </border>
    <border>
      <left style="medium">
        <color theme="3"/>
      </left>
      <right/>
      <top/>
      <bottom style="thin">
        <color theme="3"/>
      </bottom>
      <diagonal/>
    </border>
    <border>
      <left style="thin">
        <color auto="1"/>
      </left>
      <right style="thin">
        <color auto="1"/>
      </right>
      <top style="medium">
        <color theme="3"/>
      </top>
      <bottom/>
      <diagonal/>
    </border>
    <border>
      <left style="thin">
        <color theme="3"/>
      </left>
      <right style="thin">
        <color theme="3"/>
      </right>
      <top/>
      <bottom/>
      <diagonal/>
    </border>
    <border>
      <left style="thin">
        <color theme="3"/>
      </left>
      <right style="medium">
        <color theme="3"/>
      </right>
      <top/>
      <bottom/>
      <diagonal/>
    </border>
    <border>
      <left style="thin">
        <color auto="1"/>
      </left>
      <right style="thin">
        <color theme="3"/>
      </right>
      <top style="thin">
        <color theme="3"/>
      </top>
      <bottom/>
      <diagonal/>
    </border>
    <border>
      <left style="medium">
        <color theme="3"/>
      </left>
      <right/>
      <top style="thin">
        <color auto="1"/>
      </top>
      <bottom/>
      <diagonal/>
    </border>
    <border>
      <left/>
      <right/>
      <top style="medium">
        <color indexed="64"/>
      </top>
      <bottom style="thin">
        <color indexed="64"/>
      </bottom>
      <diagonal/>
    </border>
    <border>
      <left style="medium">
        <color indexed="64"/>
      </left>
      <right style="thin">
        <color theme="3"/>
      </right>
      <top style="medium">
        <color indexed="64"/>
      </top>
      <bottom style="medium">
        <color theme="3"/>
      </bottom>
      <diagonal/>
    </border>
    <border>
      <left style="thin">
        <color theme="3"/>
      </left>
      <right style="thin">
        <color theme="3"/>
      </right>
      <top style="medium">
        <color indexed="64"/>
      </top>
      <bottom style="medium">
        <color theme="3"/>
      </bottom>
      <diagonal/>
    </border>
    <border>
      <left style="thin">
        <color theme="3"/>
      </left>
      <right style="medium">
        <color indexed="64"/>
      </right>
      <top style="medium">
        <color indexed="64"/>
      </top>
      <bottom style="medium">
        <color theme="3"/>
      </bottom>
      <diagonal/>
    </border>
    <border>
      <left style="medium">
        <color indexed="64"/>
      </left>
      <right/>
      <top style="medium">
        <color theme="3"/>
      </top>
      <bottom style="medium">
        <color theme="3"/>
      </bottom>
      <diagonal/>
    </border>
    <border>
      <left/>
      <right style="medium">
        <color indexed="64"/>
      </right>
      <top style="medium">
        <color theme="3"/>
      </top>
      <bottom style="medium">
        <color theme="3"/>
      </bottom>
      <diagonal/>
    </border>
    <border>
      <left style="medium">
        <color indexed="64"/>
      </left>
      <right style="thin">
        <color theme="3"/>
      </right>
      <top style="medium">
        <color theme="3"/>
      </top>
      <bottom style="medium">
        <color theme="3"/>
      </bottom>
      <diagonal/>
    </border>
    <border>
      <left style="thin">
        <color theme="3"/>
      </left>
      <right style="medium">
        <color indexed="64"/>
      </right>
      <top style="medium">
        <color theme="3"/>
      </top>
      <bottom style="medium">
        <color theme="3"/>
      </bottom>
      <diagonal/>
    </border>
    <border>
      <left style="medium">
        <color indexed="64"/>
      </left>
      <right style="thin">
        <color theme="3"/>
      </right>
      <top style="thin">
        <color theme="3"/>
      </top>
      <bottom style="thin">
        <color theme="3"/>
      </bottom>
      <diagonal/>
    </border>
    <border>
      <left style="thin">
        <color theme="3"/>
      </left>
      <right style="medium">
        <color indexed="64"/>
      </right>
      <top style="thin">
        <color theme="3"/>
      </top>
      <bottom style="thin">
        <color theme="3"/>
      </bottom>
      <diagonal/>
    </border>
  </borders>
  <cellStyleXfs count="29">
    <xf numFmtId="0" fontId="0" fillId="0" borderId="0"/>
    <xf numFmtId="0" fontId="62" fillId="0" borderId="43" applyNumberFormat="0" applyFill="0" applyAlignment="0" applyProtection="0"/>
    <xf numFmtId="0" fontId="63" fillId="0" borderId="0" applyNumberFormat="0" applyFill="0" applyBorder="0" applyAlignment="0" applyProtection="0"/>
    <xf numFmtId="0" fontId="49" fillId="0" borderId="0"/>
    <xf numFmtId="0" fontId="44" fillId="0" borderId="0" applyNumberFormat="0" applyFill="0" applyBorder="0" applyAlignment="0" applyProtection="0">
      <alignment vertical="top"/>
      <protection locked="0"/>
    </xf>
    <xf numFmtId="0" fontId="39" fillId="0" borderId="0"/>
    <xf numFmtId="0" fontId="61" fillId="0" borderId="0"/>
    <xf numFmtId="0" fontId="33" fillId="0" borderId="0"/>
    <xf numFmtId="0" fontId="34" fillId="0" borderId="0"/>
    <xf numFmtId="0" fontId="39" fillId="0" borderId="0"/>
    <xf numFmtId="0" fontId="33" fillId="0" borderId="0"/>
    <xf numFmtId="0" fontId="32" fillId="0" borderId="0"/>
    <xf numFmtId="164" fontId="34" fillId="0" borderId="0" applyFont="0" applyFill="0" applyBorder="0" applyAlignment="0" applyProtection="0"/>
    <xf numFmtId="0" fontId="31" fillId="0" borderId="0"/>
    <xf numFmtId="0" fontId="30" fillId="0" borderId="0"/>
    <xf numFmtId="0" fontId="29" fillId="0" borderId="0"/>
    <xf numFmtId="0" fontId="34" fillId="0" borderId="0"/>
    <xf numFmtId="0" fontId="28" fillId="0" borderId="0"/>
    <xf numFmtId="0" fontId="27" fillId="0" borderId="0"/>
    <xf numFmtId="0" fontId="26" fillId="0" borderId="0"/>
    <xf numFmtId="0" fontId="25" fillId="0" borderId="0"/>
    <xf numFmtId="0" fontId="25" fillId="0" borderId="0"/>
    <xf numFmtId="0" fontId="24" fillId="0" borderId="0"/>
    <xf numFmtId="0" fontId="23" fillId="0" borderId="0"/>
    <xf numFmtId="9" fontId="34" fillId="0" borderId="0" applyFont="0" applyFill="0" applyBorder="0" applyAlignment="0" applyProtection="0"/>
    <xf numFmtId="0" fontId="22" fillId="0" borderId="0"/>
    <xf numFmtId="43" fontId="34" fillId="0" borderId="0" applyFont="0" applyFill="0" applyBorder="0" applyAlignment="0" applyProtection="0"/>
    <xf numFmtId="0" fontId="22" fillId="0" borderId="0"/>
    <xf numFmtId="43" fontId="202" fillId="0" borderId="0" applyFont="0" applyFill="0" applyBorder="0" applyAlignment="0" applyProtection="0"/>
  </cellStyleXfs>
  <cellXfs count="1595">
    <xf numFmtId="0" fontId="0" fillId="0" borderId="0" xfId="0"/>
    <xf numFmtId="0" fontId="45" fillId="0" borderId="0" xfId="10" applyFont="1"/>
    <xf numFmtId="0" fontId="34" fillId="0" borderId="0" xfId="8"/>
    <xf numFmtId="0" fontId="34" fillId="3" borderId="0" xfId="8" applyFill="1"/>
    <xf numFmtId="0" fontId="65" fillId="0" borderId="0" xfId="1" applyFont="1" applyBorder="1" applyAlignment="1">
      <alignment vertical="center"/>
    </xf>
    <xf numFmtId="0" fontId="56" fillId="0" borderId="0" xfId="4" applyFont="1" applyBorder="1" applyAlignment="1" applyProtection="1">
      <alignment horizontal="left" vertical="center"/>
    </xf>
    <xf numFmtId="0" fontId="48" fillId="0" borderId="0" xfId="1" applyFont="1" applyBorder="1" applyAlignment="1">
      <alignment horizontal="right" vertical="center"/>
    </xf>
    <xf numFmtId="0" fontId="64" fillId="3" borderId="0" xfId="0" applyFont="1" applyFill="1" applyAlignment="1">
      <alignment horizontal="center" vertical="center"/>
    </xf>
    <xf numFmtId="0" fontId="52" fillId="3" borderId="0" xfId="8" applyFont="1" applyFill="1" applyAlignment="1">
      <alignment horizontal="center" vertical="center"/>
    </xf>
    <xf numFmtId="0" fontId="52" fillId="3" borderId="0" xfId="8" applyFont="1" applyFill="1" applyAlignment="1">
      <alignment horizontal="center" vertical="center" wrapText="1"/>
    </xf>
    <xf numFmtId="0" fontId="60" fillId="0" borderId="0" xfId="0" applyFont="1"/>
    <xf numFmtId="0" fontId="60" fillId="0" borderId="0" xfId="8" applyFont="1"/>
    <xf numFmtId="0" fontId="75" fillId="3" borderId="0" xfId="4" applyFont="1" applyFill="1" applyBorder="1" applyAlignment="1" applyProtection="1">
      <alignment horizontal="left" vertical="center"/>
    </xf>
    <xf numFmtId="0" fontId="84" fillId="0" borderId="0" xfId="0" applyFont="1"/>
    <xf numFmtId="0" fontId="51" fillId="0" borderId="0" xfId="0" applyFont="1" applyAlignment="1">
      <alignment horizontal="center" vertical="center"/>
    </xf>
    <xf numFmtId="0" fontId="51" fillId="2" borderId="0" xfId="0" applyFont="1" applyFill="1"/>
    <xf numFmtId="0" fontId="42" fillId="2" borderId="0" xfId="8" applyFont="1" applyFill="1" applyAlignment="1">
      <alignment vertical="top" wrapText="1"/>
    </xf>
    <xf numFmtId="0" fontId="42" fillId="2" borderId="0" xfId="8" applyFont="1" applyFill="1"/>
    <xf numFmtId="0" fontId="66" fillId="2" borderId="0" xfId="8" applyFont="1" applyFill="1"/>
    <xf numFmtId="0" fontId="54" fillId="3" borderId="3" xfId="8" applyFont="1" applyFill="1" applyBorder="1" applyAlignment="1">
      <alignment vertical="center" wrapText="1"/>
    </xf>
    <xf numFmtId="0" fontId="76" fillId="3" borderId="37" xfId="8" applyFont="1" applyFill="1" applyBorder="1" applyAlignment="1">
      <alignment vertical="center" wrapText="1"/>
    </xf>
    <xf numFmtId="0" fontId="76" fillId="3" borderId="36" xfId="8" applyFont="1" applyFill="1" applyBorder="1" applyAlignment="1">
      <alignment vertical="center" wrapText="1"/>
    </xf>
    <xf numFmtId="0" fontId="76" fillId="3" borderId="41" xfId="8" applyFont="1" applyFill="1" applyBorder="1" applyAlignment="1">
      <alignment vertical="center" wrapText="1"/>
    </xf>
    <xf numFmtId="0" fontId="76" fillId="3" borderId="34" xfId="8" applyFont="1" applyFill="1" applyBorder="1" applyAlignment="1">
      <alignment vertical="center"/>
    </xf>
    <xf numFmtId="0" fontId="76" fillId="3" borderId="12" xfId="8" applyFont="1" applyFill="1" applyBorder="1" applyAlignment="1">
      <alignment vertical="center" wrapText="1"/>
    </xf>
    <xf numFmtId="0" fontId="76" fillId="3" borderId="2" xfId="8" applyFont="1" applyFill="1" applyBorder="1" applyAlignment="1">
      <alignment vertical="center" wrapText="1"/>
    </xf>
    <xf numFmtId="0" fontId="76" fillId="3" borderId="0" xfId="8" applyFont="1" applyFill="1"/>
    <xf numFmtId="0" fontId="76" fillId="3" borderId="0" xfId="8" applyFont="1" applyFill="1" applyAlignment="1">
      <alignment vertical="center" wrapText="1"/>
    </xf>
    <xf numFmtId="0" fontId="76" fillId="3" borderId="0" xfId="8" applyFont="1" applyFill="1" applyAlignment="1">
      <alignment wrapText="1"/>
    </xf>
    <xf numFmtId="0" fontId="54" fillId="3" borderId="0" xfId="8" applyFont="1" applyFill="1" applyAlignment="1">
      <alignment horizontal="center" wrapText="1"/>
    </xf>
    <xf numFmtId="0" fontId="54" fillId="3" borderId="0" xfId="8" applyFont="1" applyFill="1" applyAlignment="1">
      <alignment horizontal="left" vertical="top" wrapText="1"/>
    </xf>
    <xf numFmtId="0" fontId="76" fillId="3" borderId="0" xfId="8" applyFont="1" applyFill="1" applyAlignment="1">
      <alignment horizontal="left" vertical="top" wrapText="1"/>
    </xf>
    <xf numFmtId="0" fontId="77" fillId="3" borderId="0" xfId="8" applyFont="1" applyFill="1" applyAlignment="1">
      <alignment horizontal="justify" vertical="top" wrapText="1"/>
    </xf>
    <xf numFmtId="0" fontId="77" fillId="3" borderId="0" xfId="8" applyFont="1" applyFill="1" applyAlignment="1">
      <alignment horizontal="left" vertical="top" wrapText="1"/>
    </xf>
    <xf numFmtId="0" fontId="77" fillId="3" borderId="0" xfId="8" applyFont="1" applyFill="1" applyAlignment="1">
      <alignment horizontal="center" vertical="top" wrapText="1"/>
    </xf>
    <xf numFmtId="0" fontId="77" fillId="2" borderId="0" xfId="8" applyFont="1" applyFill="1" applyAlignment="1">
      <alignment horizontal="center" vertical="top" wrapText="1"/>
    </xf>
    <xf numFmtId="0" fontId="77" fillId="2" borderId="0" xfId="8" applyFont="1" applyFill="1" applyAlignment="1">
      <alignment horizontal="justify" vertical="top" wrapText="1"/>
    </xf>
    <xf numFmtId="0" fontId="81" fillId="3" borderId="0" xfId="8" applyFont="1" applyFill="1"/>
    <xf numFmtId="0" fontId="75" fillId="3" borderId="0" xfId="8" applyFont="1" applyFill="1" applyAlignment="1">
      <alignment horizontal="center" vertical="center" wrapText="1"/>
    </xf>
    <xf numFmtId="0" fontId="34" fillId="0" borderId="0" xfId="8" applyAlignment="1">
      <alignment horizontal="center"/>
    </xf>
    <xf numFmtId="0" fontId="43" fillId="0" borderId="0" xfId="8" applyFont="1"/>
    <xf numFmtId="0" fontId="48" fillId="3" borderId="0" xfId="1" applyFont="1" applyFill="1" applyBorder="1" applyAlignment="1">
      <alignment horizontal="right" vertical="center"/>
    </xf>
    <xf numFmtId="0" fontId="46" fillId="2" borderId="0" xfId="8" applyFont="1" applyFill="1"/>
    <xf numFmtId="0" fontId="38" fillId="2" borderId="58" xfId="8" applyFont="1" applyFill="1" applyBorder="1" applyAlignment="1">
      <alignment vertical="center" wrapText="1"/>
    </xf>
    <xf numFmtId="0" fontId="38" fillId="2" borderId="5" xfId="8" applyFont="1" applyFill="1" applyBorder="1" applyAlignment="1">
      <alignment vertical="center" wrapText="1"/>
    </xf>
    <xf numFmtId="0" fontId="60" fillId="3" borderId="0" xfId="0" applyFont="1" applyFill="1" applyAlignment="1">
      <alignment horizontal="center" vertical="center" wrapText="1"/>
    </xf>
    <xf numFmtId="0" fontId="83" fillId="0" borderId="0" xfId="0" applyFont="1" applyAlignment="1">
      <alignment horizontal="center" vertical="center"/>
    </xf>
    <xf numFmtId="0" fontId="69" fillId="3" borderId="0" xfId="8" applyFont="1" applyFill="1" applyAlignment="1">
      <alignment horizontal="center" vertical="center" wrapText="1"/>
    </xf>
    <xf numFmtId="0" fontId="51" fillId="0" borderId="0" xfId="0" applyFont="1" applyAlignment="1">
      <alignment vertical="center" wrapText="1"/>
    </xf>
    <xf numFmtId="0" fontId="113" fillId="2" borderId="0" xfId="8" applyFont="1" applyFill="1" applyAlignment="1">
      <alignment wrapText="1"/>
    </xf>
    <xf numFmtId="0" fontId="114" fillId="0" borderId="0" xfId="0" applyFont="1" applyAlignment="1">
      <alignment horizontal="center" vertical="center" wrapText="1"/>
    </xf>
    <xf numFmtId="0" fontId="119" fillId="3" borderId="70" xfId="0" applyFont="1" applyFill="1" applyBorder="1" applyAlignment="1">
      <alignment vertical="center" wrapText="1"/>
    </xf>
    <xf numFmtId="0" fontId="119" fillId="3" borderId="67" xfId="0" applyFont="1" applyFill="1" applyBorder="1" applyAlignment="1">
      <alignment vertical="center" wrapText="1"/>
    </xf>
    <xf numFmtId="0" fontId="119" fillId="3" borderId="68" xfId="0" applyFont="1" applyFill="1" applyBorder="1" applyAlignment="1">
      <alignment vertical="center" wrapText="1"/>
    </xf>
    <xf numFmtId="0" fontId="119" fillId="3" borderId="71" xfId="0" applyFont="1" applyFill="1" applyBorder="1" applyAlignment="1">
      <alignment vertical="center" wrapText="1"/>
    </xf>
    <xf numFmtId="0" fontId="119" fillId="3" borderId="74" xfId="0" applyFont="1" applyFill="1" applyBorder="1" applyAlignment="1">
      <alignment vertical="center" wrapText="1"/>
    </xf>
    <xf numFmtId="0" fontId="119" fillId="3" borderId="75" xfId="0" applyFont="1" applyFill="1" applyBorder="1" applyAlignment="1">
      <alignment vertical="center" wrapText="1"/>
    </xf>
    <xf numFmtId="0" fontId="43" fillId="0" borderId="71" xfId="8" applyFont="1" applyBorder="1"/>
    <xf numFmtId="0" fontId="43" fillId="0" borderId="68" xfId="8" applyFont="1" applyBorder="1"/>
    <xf numFmtId="0" fontId="37" fillId="0" borderId="78" xfId="0" applyFont="1" applyBorder="1" applyAlignment="1">
      <alignment horizontal="right" vertical="center"/>
    </xf>
    <xf numFmtId="0" fontId="50" fillId="0" borderId="14" xfId="0" applyFont="1" applyBorder="1" applyAlignment="1">
      <alignment horizontal="center" vertical="center" wrapText="1"/>
    </xf>
    <xf numFmtId="0" fontId="76" fillId="3" borderId="0" xfId="8" applyFont="1" applyFill="1" applyAlignment="1">
      <alignment horizontal="center" vertical="center" wrapText="1"/>
    </xf>
    <xf numFmtId="0" fontId="124" fillId="3" borderId="48" xfId="8" applyFont="1" applyFill="1" applyBorder="1" applyAlignment="1">
      <alignment horizontal="center" vertical="center" wrapText="1"/>
    </xf>
    <xf numFmtId="0" fontId="123" fillId="3" borderId="48" xfId="8" applyFont="1" applyFill="1" applyBorder="1" applyAlignment="1">
      <alignment horizontal="center" vertical="center" wrapText="1"/>
    </xf>
    <xf numFmtId="0" fontId="127" fillId="0" borderId="0" xfId="16" applyFont="1"/>
    <xf numFmtId="0" fontId="34" fillId="0" borderId="0" xfId="16"/>
    <xf numFmtId="0" fontId="36" fillId="0" borderId="0" xfId="16" applyFont="1"/>
    <xf numFmtId="10" fontId="127" fillId="0" borderId="0" xfId="16" applyNumberFormat="1" applyFont="1"/>
    <xf numFmtId="0" fontId="54" fillId="3" borderId="5" xfId="8" applyFont="1" applyFill="1" applyBorder="1" applyAlignment="1">
      <alignment vertical="center" wrapText="1"/>
    </xf>
    <xf numFmtId="0" fontId="75" fillId="3" borderId="1" xfId="8" applyFont="1" applyFill="1" applyBorder="1" applyAlignment="1">
      <alignment horizontal="center" vertical="center" wrapText="1"/>
    </xf>
    <xf numFmtId="0" fontId="87" fillId="3" borderId="27" xfId="8" applyFont="1" applyFill="1" applyBorder="1" applyAlignment="1">
      <alignment vertical="center" wrapText="1"/>
    </xf>
    <xf numFmtId="0" fontId="76" fillId="3" borderId="3" xfId="8" applyFont="1" applyFill="1" applyBorder="1" applyAlignment="1">
      <alignment horizontal="center" vertical="center" wrapText="1"/>
    </xf>
    <xf numFmtId="0" fontId="76" fillId="3" borderId="22" xfId="8" applyFont="1" applyFill="1" applyBorder="1" applyAlignment="1">
      <alignment horizontal="center" vertical="center" wrapText="1"/>
    </xf>
    <xf numFmtId="0" fontId="54" fillId="3" borderId="5" xfId="8" applyFont="1" applyFill="1" applyBorder="1" applyAlignment="1">
      <alignment horizontal="center" vertical="center" wrapText="1"/>
    </xf>
    <xf numFmtId="0" fontId="76" fillId="3" borderId="6" xfId="8" applyFont="1" applyFill="1" applyBorder="1" applyAlignment="1">
      <alignment horizontal="center" vertical="center" wrapText="1"/>
    </xf>
    <xf numFmtId="0" fontId="76" fillId="3" borderId="7" xfId="8" applyFont="1" applyFill="1" applyBorder="1" applyAlignment="1">
      <alignment horizontal="center" vertical="center" wrapText="1"/>
    </xf>
    <xf numFmtId="0" fontId="77" fillId="3" borderId="3" xfId="8" applyFont="1" applyFill="1" applyBorder="1" applyAlignment="1">
      <alignment horizontal="justify" vertical="center" wrapText="1"/>
    </xf>
    <xf numFmtId="0" fontId="77" fillId="3" borderId="5" xfId="8" applyFont="1" applyFill="1" applyBorder="1" applyAlignment="1">
      <alignment horizontal="left" vertical="center" wrapText="1"/>
    </xf>
    <xf numFmtId="0" fontId="77" fillId="3" borderId="2" xfId="8" applyFont="1" applyFill="1" applyBorder="1" applyAlignment="1">
      <alignment horizontal="left" vertical="center" wrapText="1"/>
    </xf>
    <xf numFmtId="0" fontId="79" fillId="6" borderId="49" xfId="8" applyFont="1" applyFill="1" applyBorder="1" applyAlignment="1">
      <alignment horizontal="center" vertical="center" wrapText="1"/>
    </xf>
    <xf numFmtId="0" fontId="79" fillId="6" borderId="5" xfId="8" applyFont="1" applyFill="1" applyBorder="1" applyAlignment="1">
      <alignment vertical="center" wrapText="1"/>
    </xf>
    <xf numFmtId="0" fontId="79" fillId="6" borderId="6" xfId="8" applyFont="1" applyFill="1" applyBorder="1" applyAlignment="1">
      <alignment vertical="center" wrapText="1"/>
    </xf>
    <xf numFmtId="164" fontId="92" fillId="18" borderId="31" xfId="8" applyNumberFormat="1" applyFont="1" applyFill="1" applyBorder="1" applyAlignment="1">
      <alignment vertical="center" wrapText="1"/>
    </xf>
    <xf numFmtId="0" fontId="34" fillId="0" borderId="87" xfId="8" applyBorder="1" applyAlignment="1">
      <alignment vertical="center" wrapText="1"/>
    </xf>
    <xf numFmtId="0" fontId="34" fillId="0" borderId="39" xfId="8" applyBorder="1"/>
    <xf numFmtId="0" fontId="79" fillId="6" borderId="37" xfId="8" applyFont="1" applyFill="1" applyBorder="1" applyAlignment="1">
      <alignment vertical="center" wrapText="1"/>
    </xf>
    <xf numFmtId="0" fontId="34" fillId="6" borderId="37" xfId="8" applyFill="1" applyBorder="1" applyAlignment="1">
      <alignment vertical="center" wrapText="1"/>
    </xf>
    <xf numFmtId="0" fontId="79" fillId="6" borderId="9" xfId="8" applyFont="1" applyFill="1" applyBorder="1" applyAlignment="1">
      <alignment vertical="center" wrapText="1"/>
    </xf>
    <xf numFmtId="0" fontId="79" fillId="6" borderId="2" xfId="8" applyFont="1" applyFill="1" applyBorder="1" applyAlignment="1">
      <alignment vertical="center" wrapText="1"/>
    </xf>
    <xf numFmtId="0" fontId="79" fillId="6" borderId="54" xfId="8" applyFont="1" applyFill="1" applyBorder="1" applyAlignment="1">
      <alignment vertical="center" wrapText="1"/>
    </xf>
    <xf numFmtId="0" fontId="88" fillId="0" borderId="0" xfId="2" applyFont="1" applyBorder="1" applyAlignment="1"/>
    <xf numFmtId="0" fontId="38" fillId="2" borderId="3" xfId="8" applyFont="1" applyFill="1" applyBorder="1" applyAlignment="1">
      <alignment vertical="center" wrapText="1"/>
    </xf>
    <xf numFmtId="0" fontId="38" fillId="2" borderId="15" xfId="8" applyFont="1" applyFill="1" applyBorder="1" applyAlignment="1">
      <alignment vertical="center" wrapText="1"/>
    </xf>
    <xf numFmtId="0" fontId="38" fillId="2" borderId="29" xfId="8" applyFont="1" applyFill="1" applyBorder="1" applyAlignment="1">
      <alignment vertical="center" wrapText="1"/>
    </xf>
    <xf numFmtId="0" fontId="38" fillId="2" borderId="50" xfId="8" applyFont="1" applyFill="1" applyBorder="1" applyAlignment="1">
      <alignment vertical="center" wrapText="1"/>
    </xf>
    <xf numFmtId="0" fontId="38" fillId="2" borderId="91" xfId="8" applyFont="1" applyFill="1" applyBorder="1" applyAlignment="1">
      <alignment vertical="center" wrapText="1"/>
    </xf>
    <xf numFmtId="0" fontId="38" fillId="2" borderId="85" xfId="8" applyFont="1" applyFill="1" applyBorder="1" applyAlignment="1">
      <alignment vertical="center" wrapText="1"/>
    </xf>
    <xf numFmtId="0" fontId="38" fillId="2" borderId="61" xfId="8" applyFont="1" applyFill="1" applyBorder="1" applyAlignment="1">
      <alignment vertical="center" wrapText="1"/>
    </xf>
    <xf numFmtId="0" fontId="38" fillId="2" borderId="90" xfId="8" applyFont="1" applyFill="1" applyBorder="1" applyAlignment="1">
      <alignment vertical="center" wrapText="1"/>
    </xf>
    <xf numFmtId="0" fontId="38" fillId="4" borderId="29" xfId="8" applyFont="1" applyFill="1" applyBorder="1" applyAlignment="1">
      <alignment vertical="center" wrapText="1"/>
    </xf>
    <xf numFmtId="0" fontId="38" fillId="4" borderId="50" xfId="8" applyFont="1" applyFill="1" applyBorder="1" applyAlignment="1">
      <alignment vertical="center" wrapText="1"/>
    </xf>
    <xf numFmtId="0" fontId="79" fillId="6" borderId="48" xfId="8" applyFont="1" applyFill="1" applyBorder="1" applyAlignment="1">
      <alignment vertical="center" wrapText="1"/>
    </xf>
    <xf numFmtId="0" fontId="114" fillId="3" borderId="0" xfId="0" applyFont="1" applyFill="1" applyAlignment="1">
      <alignment vertical="center" wrapText="1"/>
    </xf>
    <xf numFmtId="0" fontId="36" fillId="4" borderId="24" xfId="8" applyFont="1" applyFill="1" applyBorder="1" applyAlignment="1">
      <alignment horizontal="center" wrapText="1"/>
    </xf>
    <xf numFmtId="0" fontId="34" fillId="0" borderId="6" xfId="8" applyBorder="1"/>
    <xf numFmtId="0" fontId="34" fillId="0" borderId="7" xfId="8" applyBorder="1"/>
    <xf numFmtId="0" fontId="142" fillId="3" borderId="3" xfId="8" applyFont="1" applyFill="1" applyBorder="1"/>
    <xf numFmtId="0" fontId="142" fillId="3" borderId="2" xfId="8" applyFont="1" applyFill="1" applyBorder="1" applyAlignment="1">
      <alignment vertical="center" wrapText="1"/>
    </xf>
    <xf numFmtId="0" fontId="137" fillId="11" borderId="103" xfId="16" applyFont="1" applyFill="1" applyBorder="1" applyAlignment="1">
      <alignment horizontal="center" vertical="center"/>
    </xf>
    <xf numFmtId="2" fontId="137" fillId="11" borderId="103" xfId="16" applyNumberFormat="1" applyFont="1" applyFill="1" applyBorder="1" applyAlignment="1">
      <alignment horizontal="center" vertical="center"/>
    </xf>
    <xf numFmtId="10" fontId="109" fillId="11" borderId="103" xfId="16" applyNumberFormat="1" applyFont="1" applyFill="1" applyBorder="1" applyAlignment="1">
      <alignment horizontal="center" vertical="center"/>
    </xf>
    <xf numFmtId="0" fontId="109" fillId="0" borderId="0" xfId="16" applyFont="1"/>
    <xf numFmtId="1" fontId="109" fillId="0" borderId="2" xfId="16" applyNumberFormat="1" applyFont="1" applyBorder="1" applyProtection="1">
      <protection locked="0"/>
    </xf>
    <xf numFmtId="1" fontId="109" fillId="0" borderId="1" xfId="16" applyNumberFormat="1" applyFont="1" applyBorder="1" applyProtection="1">
      <protection locked="0"/>
    </xf>
    <xf numFmtId="1" fontId="109" fillId="0" borderId="7" xfId="16" applyNumberFormat="1" applyFont="1" applyBorder="1" applyProtection="1">
      <protection locked="0"/>
    </xf>
    <xf numFmtId="1" fontId="36" fillId="0" borderId="1" xfId="16" applyNumberFormat="1" applyFont="1" applyBorder="1" applyProtection="1">
      <protection locked="0"/>
    </xf>
    <xf numFmtId="1" fontId="36" fillId="0" borderId="7" xfId="16" applyNumberFormat="1" applyFont="1" applyBorder="1" applyProtection="1">
      <protection locked="0"/>
    </xf>
    <xf numFmtId="0" fontId="36" fillId="0" borderId="3" xfId="16" applyFont="1" applyBorder="1"/>
    <xf numFmtId="0" fontId="36" fillId="0" borderId="22" xfId="16" applyFont="1" applyBorder="1"/>
    <xf numFmtId="0" fontId="36" fillId="0" borderId="2" xfId="16" applyFont="1" applyBorder="1"/>
    <xf numFmtId="0" fontId="36" fillId="0" borderId="7" xfId="16" applyFont="1" applyBorder="1"/>
    <xf numFmtId="0" fontId="127" fillId="0" borderId="52" xfId="17" applyFont="1" applyBorder="1"/>
    <xf numFmtId="0" fontId="132" fillId="0" borderId="28" xfId="17" applyFont="1" applyBorder="1" applyAlignment="1">
      <alignment horizontal="center"/>
    </xf>
    <xf numFmtId="0" fontId="133" fillId="0" borderId="28" xfId="17" applyFont="1" applyBorder="1" applyAlignment="1">
      <alignment horizontal="right"/>
    </xf>
    <xf numFmtId="0" fontId="127" fillId="0" borderId="28" xfId="17" applyFont="1" applyBorder="1"/>
    <xf numFmtId="0" fontId="132" fillId="0" borderId="97" xfId="17" applyFont="1" applyBorder="1" applyAlignment="1">
      <alignment horizontal="center"/>
    </xf>
    <xf numFmtId="0" fontId="47" fillId="0" borderId="28" xfId="17" applyFont="1" applyBorder="1"/>
    <xf numFmtId="0" fontId="134" fillId="0" borderId="28" xfId="17" applyFont="1" applyBorder="1" applyAlignment="1">
      <alignment horizontal="center"/>
    </xf>
    <xf numFmtId="0" fontId="135" fillId="0" borderId="28" xfId="17" applyFont="1" applyBorder="1" applyAlignment="1">
      <alignment horizontal="right"/>
    </xf>
    <xf numFmtId="0" fontId="134" fillId="0" borderId="97" xfId="17" applyFont="1" applyBorder="1" applyAlignment="1">
      <alignment horizontal="center"/>
    </xf>
    <xf numFmtId="1" fontId="109" fillId="0" borderId="3" xfId="16" applyNumberFormat="1" applyFont="1" applyBorder="1" applyProtection="1">
      <protection locked="0"/>
    </xf>
    <xf numFmtId="1" fontId="109" fillId="0" borderId="4" xfId="16" applyNumberFormat="1" applyFont="1" applyBorder="1" applyProtection="1">
      <protection locked="0"/>
    </xf>
    <xf numFmtId="1" fontId="109" fillId="0" borderId="22" xfId="16" applyNumberFormat="1" applyFont="1" applyBorder="1" applyProtection="1">
      <protection locked="0"/>
    </xf>
    <xf numFmtId="1" fontId="36" fillId="0" borderId="4" xfId="16" applyNumberFormat="1" applyFont="1" applyBorder="1" applyProtection="1">
      <protection locked="0"/>
    </xf>
    <xf numFmtId="1" fontId="36" fillId="0" borderId="22" xfId="16" applyNumberFormat="1" applyFont="1" applyBorder="1" applyProtection="1">
      <protection locked="0"/>
    </xf>
    <xf numFmtId="1" fontId="109" fillId="11" borderId="4" xfId="16" applyNumberFormat="1" applyFont="1" applyFill="1" applyBorder="1" applyProtection="1">
      <protection locked="0"/>
    </xf>
    <xf numFmtId="0" fontId="141" fillId="9" borderId="14" xfId="8" applyFont="1" applyFill="1" applyBorder="1" applyAlignment="1">
      <alignment horizontal="center"/>
    </xf>
    <xf numFmtId="0" fontId="27" fillId="0" borderId="0" xfId="18"/>
    <xf numFmtId="0" fontId="100" fillId="0" borderId="0" xfId="18" applyFont="1"/>
    <xf numFmtId="0" fontId="26" fillId="0" borderId="0" xfId="19"/>
    <xf numFmtId="0" fontId="146" fillId="0" borderId="0" xfId="19" applyFont="1"/>
    <xf numFmtId="0" fontId="146" fillId="3" borderId="0" xfId="19" applyFont="1" applyFill="1"/>
    <xf numFmtId="0" fontId="145" fillId="3" borderId="0" xfId="19" applyFont="1" applyFill="1"/>
    <xf numFmtId="0" fontId="51" fillId="0" borderId="48" xfId="0" applyFont="1" applyBorder="1" applyAlignment="1">
      <alignment horizontal="justify" vertical="center" wrapText="1"/>
    </xf>
    <xf numFmtId="0" fontId="52" fillId="0" borderId="48" xfId="0" applyFont="1" applyBorder="1" applyAlignment="1">
      <alignment horizontal="justify" vertical="center" wrapText="1"/>
    </xf>
    <xf numFmtId="0" fontId="53" fillId="0" borderId="35" xfId="0" applyFont="1" applyBorder="1" applyAlignment="1">
      <alignment horizontal="center" vertical="center" wrapText="1"/>
    </xf>
    <xf numFmtId="0" fontId="50" fillId="10" borderId="65" xfId="0" applyFont="1" applyFill="1" applyBorder="1" applyAlignment="1">
      <alignment horizontal="center" vertical="center"/>
    </xf>
    <xf numFmtId="0" fontId="72" fillId="26" borderId="81" xfId="8" applyFont="1" applyFill="1" applyBorder="1" applyAlignment="1">
      <alignment horizontal="center" vertical="center" wrapText="1"/>
    </xf>
    <xf numFmtId="0" fontId="125" fillId="17" borderId="14" xfId="8" applyFont="1" applyFill="1" applyBorder="1" applyAlignment="1">
      <alignment horizontal="center" vertical="center" wrapText="1"/>
    </xf>
    <xf numFmtId="0" fontId="54" fillId="25" borderId="3" xfId="8" applyFont="1" applyFill="1" applyBorder="1" applyAlignment="1">
      <alignment vertical="center" wrapText="1"/>
    </xf>
    <xf numFmtId="0" fontId="54" fillId="25" borderId="5" xfId="8" applyFont="1" applyFill="1" applyBorder="1" applyAlignment="1">
      <alignment vertical="center" wrapText="1"/>
    </xf>
    <xf numFmtId="0" fontId="76" fillId="25" borderId="5" xfId="8" applyFont="1" applyFill="1" applyBorder="1" applyAlignment="1">
      <alignment vertical="center" wrapText="1"/>
    </xf>
    <xf numFmtId="0" fontId="79" fillId="3" borderId="0" xfId="20" applyFont="1" applyFill="1"/>
    <xf numFmtId="0" fontId="75" fillId="3" borderId="0" xfId="20" applyFont="1" applyFill="1"/>
    <xf numFmtId="0" fontId="79" fillId="3" borderId="48" xfId="20" applyFont="1" applyFill="1" applyBorder="1" applyAlignment="1">
      <alignment horizontal="center" vertical="center"/>
    </xf>
    <xf numFmtId="0" fontId="79" fillId="3" borderId="48" xfId="20" applyFont="1" applyFill="1" applyBorder="1" applyAlignment="1">
      <alignment horizontal="left" vertical="top" wrapText="1"/>
    </xf>
    <xf numFmtId="0" fontId="79" fillId="3" borderId="48" xfId="20" applyFont="1" applyFill="1" applyBorder="1" applyAlignment="1">
      <alignment vertical="center"/>
    </xf>
    <xf numFmtId="49" fontId="64" fillId="25" borderId="48" xfId="0" applyNumberFormat="1" applyFont="1" applyFill="1" applyBorder="1" applyAlignment="1">
      <alignment horizontal="center" vertical="center" wrapText="1"/>
    </xf>
    <xf numFmtId="0" fontId="130" fillId="28" borderId="31" xfId="17" applyFont="1" applyFill="1" applyBorder="1" applyAlignment="1">
      <alignment horizontal="center"/>
    </xf>
    <xf numFmtId="0" fontId="130" fillId="28" borderId="87" xfId="17" applyFont="1" applyFill="1" applyBorder="1" applyAlignment="1">
      <alignment horizontal="center"/>
    </xf>
    <xf numFmtId="0" fontId="130" fillId="28" borderId="88" xfId="17" applyFont="1" applyFill="1" applyBorder="1" applyAlignment="1">
      <alignment horizontal="center"/>
    </xf>
    <xf numFmtId="0" fontId="131" fillId="28" borderId="87" xfId="17" applyFont="1" applyFill="1" applyBorder="1" applyAlignment="1">
      <alignment horizontal="center"/>
    </xf>
    <xf numFmtId="0" fontId="131" fillId="28" borderId="88" xfId="17" applyFont="1" applyFill="1" applyBorder="1" applyAlignment="1">
      <alignment horizontal="center"/>
    </xf>
    <xf numFmtId="0" fontId="140" fillId="3" borderId="14" xfId="0" applyFont="1" applyFill="1" applyBorder="1" applyAlignment="1">
      <alignment vertical="center" wrapText="1"/>
    </xf>
    <xf numFmtId="0" fontId="115" fillId="0" borderId="0" xfId="0" applyFont="1" applyAlignment="1">
      <alignment horizontal="left" vertical="center" wrapText="1"/>
    </xf>
    <xf numFmtId="0" fontId="64" fillId="0" borderId="114" xfId="0" applyFont="1" applyBorder="1" applyAlignment="1">
      <alignment horizontal="center" vertical="center" wrapText="1"/>
    </xf>
    <xf numFmtId="0" fontId="59" fillId="27" borderId="104" xfId="8" applyFont="1" applyFill="1" applyBorder="1" applyAlignment="1">
      <alignment horizontal="center" vertical="center" wrapText="1"/>
    </xf>
    <xf numFmtId="0" fontId="152" fillId="0" borderId="25" xfId="0" applyFont="1" applyBorder="1" applyAlignment="1">
      <alignment horizontal="center" vertical="center" wrapText="1"/>
    </xf>
    <xf numFmtId="0" fontId="94" fillId="3" borderId="0" xfId="0" applyFont="1" applyFill="1" applyAlignment="1">
      <alignment horizontal="left" vertical="center"/>
    </xf>
    <xf numFmtId="0" fontId="94" fillId="3" borderId="0" xfId="0" applyFont="1" applyFill="1" applyAlignment="1">
      <alignment horizontal="left" vertical="center" wrapText="1"/>
    </xf>
    <xf numFmtId="0" fontId="94" fillId="3" borderId="0" xfId="0" applyFont="1" applyFill="1"/>
    <xf numFmtId="0" fontId="27" fillId="3" borderId="0" xfId="18" applyFill="1"/>
    <xf numFmtId="0" fontId="27" fillId="3" borderId="0" xfId="18" applyFill="1" applyAlignment="1">
      <alignment vertical="center" wrapText="1"/>
    </xf>
    <xf numFmtId="0" fontId="153" fillId="3" borderId="0" xfId="7" applyFont="1" applyFill="1"/>
    <xf numFmtId="0" fontId="153" fillId="0" borderId="0" xfId="7" applyFont="1"/>
    <xf numFmtId="0" fontId="64" fillId="3" borderId="0" xfId="1" applyFont="1" applyFill="1" applyBorder="1" applyAlignment="1">
      <alignment vertical="center"/>
    </xf>
    <xf numFmtId="0" fontId="78" fillId="3" borderId="0" xfId="7" applyFont="1" applyFill="1" applyAlignment="1">
      <alignment horizontal="center" vertical="center" wrapText="1"/>
    </xf>
    <xf numFmtId="0" fontId="64" fillId="3" borderId="0" xfId="1" applyFont="1" applyFill="1" applyBorder="1" applyAlignment="1">
      <alignment horizontal="center" vertical="center"/>
    </xf>
    <xf numFmtId="0" fontId="79" fillId="3" borderId="0" xfId="19" applyFont="1" applyFill="1"/>
    <xf numFmtId="0" fontId="60" fillId="3" borderId="0" xfId="0" applyFont="1" applyFill="1"/>
    <xf numFmtId="0" fontId="79" fillId="0" borderId="0" xfId="19" applyFont="1"/>
    <xf numFmtId="0" fontId="79" fillId="10" borderId="17" xfId="19" applyFont="1" applyFill="1" applyBorder="1"/>
    <xf numFmtId="0" fontId="42" fillId="0" borderId="48" xfId="8" applyFont="1" applyBorder="1" applyAlignment="1">
      <alignment vertical="top" wrapText="1"/>
    </xf>
    <xf numFmtId="0" fontId="71" fillId="0" borderId="0" xfId="8" applyFont="1" applyAlignment="1">
      <alignment horizontal="left" wrapText="1"/>
    </xf>
    <xf numFmtId="0" fontId="64" fillId="0" borderId="0" xfId="0" applyFont="1" applyAlignment="1">
      <alignment horizontal="center" vertical="center" wrapText="1"/>
    </xf>
    <xf numFmtId="0" fontId="60" fillId="3" borderId="0" xfId="8" applyFont="1" applyFill="1"/>
    <xf numFmtId="0" fontId="52" fillId="3" borderId="0" xfId="0" applyFont="1" applyFill="1" applyAlignment="1">
      <alignment vertical="center"/>
    </xf>
    <xf numFmtId="0" fontId="67" fillId="3" borderId="0" xfId="20" applyFont="1" applyFill="1" applyAlignment="1">
      <alignment vertical="top" wrapText="1"/>
    </xf>
    <xf numFmtId="0" fontId="72" fillId="3" borderId="0" xfId="20" applyFont="1" applyFill="1" applyAlignment="1">
      <alignment horizontal="left" vertical="top" wrapText="1"/>
    </xf>
    <xf numFmtId="0" fontId="72" fillId="3" borderId="0" xfId="20" applyFont="1" applyFill="1" applyAlignment="1">
      <alignment wrapText="1"/>
    </xf>
    <xf numFmtId="0" fontId="67" fillId="3" borderId="0" xfId="20" applyFont="1" applyFill="1"/>
    <xf numFmtId="0" fontId="154" fillId="0" borderId="0" xfId="0" applyFont="1" applyAlignment="1" applyProtection="1">
      <alignment horizontal="left"/>
      <protection locked="0"/>
    </xf>
    <xf numFmtId="0" fontId="154" fillId="0" borderId="0" xfId="0" applyFont="1" applyAlignment="1" applyProtection="1">
      <alignment horizontal="right"/>
      <protection locked="0"/>
    </xf>
    <xf numFmtId="0" fontId="157" fillId="3" borderId="0" xfId="0" applyFont="1" applyFill="1" applyAlignment="1" applyProtection="1">
      <alignment horizontal="right"/>
      <protection locked="0"/>
    </xf>
    <xf numFmtId="0" fontId="157" fillId="3" borderId="0" xfId="0" applyFont="1" applyFill="1" applyAlignment="1" applyProtection="1">
      <alignment horizontal="center"/>
      <protection locked="0"/>
    </xf>
    <xf numFmtId="0" fontId="159" fillId="0" borderId="0" xfId="0" applyFont="1" applyAlignment="1" applyProtection="1">
      <alignment horizontal="right"/>
      <protection locked="0"/>
    </xf>
    <xf numFmtId="0" fontId="160" fillId="0" borderId="0" xfId="0" applyFont="1" applyAlignment="1" applyProtection="1">
      <alignment vertical="center" wrapText="1"/>
      <protection locked="0"/>
    </xf>
    <xf numFmtId="0" fontId="162" fillId="0" borderId="0" xfId="0" applyFont="1" applyAlignment="1" applyProtection="1">
      <alignment horizontal="left"/>
      <protection locked="0"/>
    </xf>
    <xf numFmtId="0" fontId="60" fillId="0" borderId="0" xfId="0" applyFont="1" applyProtection="1">
      <protection locked="0"/>
    </xf>
    <xf numFmtId="0" fontId="164" fillId="0" borderId="0" xfId="0" applyFont="1" applyAlignment="1">
      <alignment horizontal="left"/>
    </xf>
    <xf numFmtId="0" fontId="113" fillId="2" borderId="0" xfId="8" applyFont="1" applyFill="1" applyAlignment="1">
      <alignment vertical="top"/>
    </xf>
    <xf numFmtId="0" fontId="163" fillId="0" borderId="22" xfId="4" applyFont="1" applyBorder="1" applyAlignment="1" applyProtection="1">
      <alignment horizontal="center" vertical="center"/>
    </xf>
    <xf numFmtId="0" fontId="163" fillId="0" borderId="7" xfId="4" applyFont="1" applyBorder="1" applyAlignment="1" applyProtection="1">
      <alignment horizontal="center" vertical="center"/>
    </xf>
    <xf numFmtId="0" fontId="165" fillId="0" borderId="0" xfId="8" applyFont="1" applyAlignment="1">
      <alignment wrapText="1"/>
    </xf>
    <xf numFmtId="0" fontId="166" fillId="0" borderId="0" xfId="8" applyFont="1"/>
    <xf numFmtId="0" fontId="163" fillId="3" borderId="0" xfId="4" quotePrefix="1" applyFont="1" applyFill="1" applyAlignment="1" applyProtection="1"/>
    <xf numFmtId="0" fontId="167" fillId="3" borderId="0" xfId="0" applyFont="1" applyFill="1" applyAlignment="1">
      <alignment horizontal="center" vertical="center"/>
    </xf>
    <xf numFmtId="0" fontId="168" fillId="3" borderId="0" xfId="0" applyFont="1" applyFill="1" applyAlignment="1">
      <alignment vertical="center" wrapText="1"/>
    </xf>
    <xf numFmtId="0" fontId="57" fillId="3" borderId="0" xfId="0" applyFont="1" applyFill="1" applyAlignment="1">
      <alignment wrapText="1"/>
    </xf>
    <xf numFmtId="0" fontId="73" fillId="3" borderId="0" xfId="0" applyFont="1" applyFill="1"/>
    <xf numFmtId="0" fontId="57" fillId="3" borderId="0" xfId="0" applyFont="1" applyFill="1"/>
    <xf numFmtId="0" fontId="169" fillId="3" borderId="0" xfId="4" applyFont="1" applyFill="1" applyAlignment="1" applyProtection="1">
      <alignment vertical="center"/>
    </xf>
    <xf numFmtId="0" fontId="51" fillId="7" borderId="48" xfId="0" applyFont="1" applyFill="1" applyBorder="1" applyAlignment="1">
      <alignment vertical="center" wrapText="1" shrinkToFit="1"/>
    </xf>
    <xf numFmtId="0" fontId="51" fillId="7" borderId="48" xfId="0" applyFont="1" applyFill="1" applyBorder="1" applyAlignment="1">
      <alignment horizontal="center" vertical="center" wrapText="1" shrinkToFit="1"/>
    </xf>
    <xf numFmtId="0" fontId="51" fillId="7" borderId="48" xfId="0" applyFont="1" applyFill="1" applyBorder="1" applyAlignment="1">
      <alignment horizontal="left" vertical="center" wrapText="1" shrinkToFit="1"/>
    </xf>
    <xf numFmtId="0" fontId="51" fillId="7" borderId="48" xfId="0" applyFont="1" applyFill="1" applyBorder="1" applyAlignment="1">
      <alignment vertical="top" wrapText="1" shrinkToFit="1"/>
    </xf>
    <xf numFmtId="0" fontId="51" fillId="7" borderId="48" xfId="23" applyFont="1" applyFill="1" applyBorder="1" applyAlignment="1">
      <alignment horizontal="left" vertical="center" wrapText="1"/>
    </xf>
    <xf numFmtId="0" fontId="51" fillId="7" borderId="48" xfId="23" applyFont="1" applyFill="1" applyBorder="1" applyAlignment="1">
      <alignment vertical="center" wrapText="1"/>
    </xf>
    <xf numFmtId="0" fontId="51" fillId="7" borderId="48" xfId="23" applyFont="1" applyFill="1" applyBorder="1" applyAlignment="1">
      <alignment horizontal="left" vertical="top" wrapText="1"/>
    </xf>
    <xf numFmtId="0" fontId="73" fillId="0" borderId="0" xfId="0" applyFont="1"/>
    <xf numFmtId="0" fontId="72" fillId="0" borderId="0" xfId="0" applyFont="1" applyAlignment="1">
      <alignment wrapText="1"/>
    </xf>
    <xf numFmtId="0" fontId="72" fillId="0" borderId="0" xfId="0" applyFont="1" applyAlignment="1">
      <alignment vertical="top" wrapText="1"/>
    </xf>
    <xf numFmtId="0" fontId="72" fillId="0" borderId="0" xfId="0" applyFont="1" applyAlignment="1">
      <alignment horizontal="left" wrapText="1"/>
    </xf>
    <xf numFmtId="0" fontId="60" fillId="0" borderId="0" xfId="0" applyFont="1" applyAlignment="1">
      <alignment wrapText="1"/>
    </xf>
    <xf numFmtId="0" fontId="60" fillId="0" borderId="0" xfId="0" applyFont="1" applyAlignment="1">
      <alignment horizontal="center" vertical="center" wrapText="1"/>
    </xf>
    <xf numFmtId="0" fontId="60" fillId="0" borderId="0" xfId="0" applyFont="1" applyAlignment="1">
      <alignment vertical="center" wrapText="1"/>
    </xf>
    <xf numFmtId="0" fontId="115" fillId="0" borderId="14" xfId="0" applyFont="1" applyBorder="1" applyAlignment="1">
      <alignment horizontal="left" vertical="center" wrapText="1"/>
    </xf>
    <xf numFmtId="0" fontId="51" fillId="10" borderId="83" xfId="0" applyFont="1" applyFill="1" applyBorder="1" applyAlignment="1">
      <alignment horizontal="center" vertical="center" wrapText="1"/>
    </xf>
    <xf numFmtId="0" fontId="51" fillId="10" borderId="81" xfId="0" applyFont="1" applyFill="1" applyBorder="1" applyAlignment="1">
      <alignment horizontal="center" vertical="center" wrapText="1"/>
    </xf>
    <xf numFmtId="0" fontId="74" fillId="25" borderId="4" xfId="8" applyFont="1" applyFill="1" applyBorder="1" applyAlignment="1">
      <alignment horizontal="center" vertical="center"/>
    </xf>
    <xf numFmtId="0" fontId="74" fillId="25" borderId="22" xfId="8" applyFont="1" applyFill="1" applyBorder="1" applyAlignment="1">
      <alignment horizontal="center" vertical="center"/>
    </xf>
    <xf numFmtId="0" fontId="74" fillId="25" borderId="48" xfId="8" applyFont="1" applyFill="1" applyBorder="1" applyAlignment="1">
      <alignment horizontal="center" vertical="center"/>
    </xf>
    <xf numFmtId="0" fontId="74" fillId="25" borderId="6" xfId="8" applyFont="1" applyFill="1" applyBorder="1" applyAlignment="1">
      <alignment horizontal="center" vertical="center"/>
    </xf>
    <xf numFmtId="0" fontId="60" fillId="2" borderId="0" xfId="8" applyFont="1" applyFill="1"/>
    <xf numFmtId="0" fontId="76" fillId="3" borderId="94" xfId="8" applyFont="1" applyFill="1" applyBorder="1"/>
    <xf numFmtId="0" fontId="172" fillId="3" borderId="0" xfId="8" applyFont="1" applyFill="1"/>
    <xf numFmtId="0" fontId="76" fillId="2" borderId="0" xfId="8" applyFont="1" applyFill="1" applyAlignment="1">
      <alignment horizontal="center"/>
    </xf>
    <xf numFmtId="0" fontId="51" fillId="0" borderId="0" xfId="8" applyFont="1" applyAlignment="1">
      <alignment vertical="center" wrapText="1"/>
    </xf>
    <xf numFmtId="0" fontId="51" fillId="2" borderId="0" xfId="8" applyFont="1" applyFill="1" applyAlignment="1">
      <alignment horizontal="center"/>
    </xf>
    <xf numFmtId="0" fontId="53" fillId="10" borderId="12" xfId="8" applyFont="1" applyFill="1" applyBorder="1" applyAlignment="1">
      <alignment horizontal="center" vertical="center" wrapText="1"/>
    </xf>
    <xf numFmtId="0" fontId="51" fillId="2" borderId="0" xfId="0" applyFont="1" applyFill="1" applyAlignment="1">
      <alignment vertical="top" wrapText="1"/>
    </xf>
    <xf numFmtId="0" fontId="51" fillId="3" borderId="0" xfId="0" applyFont="1" applyFill="1" applyAlignment="1">
      <alignment vertical="top" wrapText="1"/>
    </xf>
    <xf numFmtId="0" fontId="52" fillId="0" borderId="117" xfId="0" applyFont="1" applyBorder="1" applyAlignment="1">
      <alignment horizontal="left" vertical="center" wrapText="1"/>
    </xf>
    <xf numFmtId="0" fontId="51" fillId="0" borderId="117" xfId="0" applyFont="1" applyBorder="1" applyAlignment="1">
      <alignment horizontal="center" vertical="center" wrapText="1"/>
    </xf>
    <xf numFmtId="0" fontId="51" fillId="0" borderId="117" xfId="0" applyFont="1" applyBorder="1" applyAlignment="1">
      <alignment horizontal="left" vertical="center" wrapText="1"/>
    </xf>
    <xf numFmtId="0" fontId="52" fillId="3" borderId="117" xfId="0" applyFont="1" applyFill="1" applyBorder="1" applyAlignment="1">
      <alignment horizontal="left" vertical="center" wrapText="1"/>
    </xf>
    <xf numFmtId="0" fontId="51" fillId="3" borderId="117" xfId="0" applyFont="1" applyFill="1" applyBorder="1" applyAlignment="1">
      <alignment horizontal="center" vertical="center" wrapText="1"/>
    </xf>
    <xf numFmtId="0" fontId="51" fillId="3" borderId="117" xfId="0" applyFont="1" applyFill="1" applyBorder="1" applyAlignment="1">
      <alignment vertical="center" wrapText="1"/>
    </xf>
    <xf numFmtId="0" fontId="60" fillId="3" borderId="117" xfId="8" applyFont="1" applyFill="1" applyBorder="1" applyAlignment="1">
      <alignment horizontal="left"/>
    </xf>
    <xf numFmtId="0" fontId="60" fillId="3" borderId="117" xfId="8" applyFont="1" applyFill="1" applyBorder="1"/>
    <xf numFmtId="0" fontId="88" fillId="8" borderId="65" xfId="2" applyFont="1" applyFill="1" applyBorder="1" applyAlignment="1">
      <alignment horizontal="left" vertical="center" wrapText="1"/>
    </xf>
    <xf numFmtId="0" fontId="56" fillId="3" borderId="0" xfId="4" applyFont="1" applyFill="1" applyBorder="1" applyAlignment="1" applyProtection="1">
      <alignment horizontal="center" vertical="center"/>
    </xf>
    <xf numFmtId="0" fontId="56" fillId="3" borderId="0" xfId="4" applyFont="1" applyFill="1" applyBorder="1" applyAlignment="1" applyProtection="1">
      <alignment horizontal="left" vertical="center"/>
    </xf>
    <xf numFmtId="0" fontId="52" fillId="26" borderId="14" xfId="8" applyFont="1" applyFill="1" applyBorder="1" applyAlignment="1">
      <alignment horizontal="center" vertical="center" wrapText="1"/>
    </xf>
    <xf numFmtId="0" fontId="34" fillId="0" borderId="3" xfId="8" applyBorder="1"/>
    <xf numFmtId="0" fontId="34" fillId="0" borderId="22" xfId="8" applyBorder="1"/>
    <xf numFmtId="0" fontId="79" fillId="35" borderId="10" xfId="8" applyFont="1" applyFill="1" applyBorder="1" applyAlignment="1">
      <alignment vertical="center" wrapText="1"/>
    </xf>
    <xf numFmtId="0" fontId="79" fillId="35" borderId="13" xfId="8" applyFont="1" applyFill="1" applyBorder="1" applyAlignment="1">
      <alignment horizontal="center" vertical="center" wrapText="1"/>
    </xf>
    <xf numFmtId="0" fontId="79" fillId="35" borderId="59" xfId="8" applyFont="1" applyFill="1" applyBorder="1" applyAlignment="1">
      <alignment vertical="center" wrapText="1"/>
    </xf>
    <xf numFmtId="0" fontId="79" fillId="35" borderId="3" xfId="8" applyFont="1" applyFill="1" applyBorder="1" applyAlignment="1">
      <alignment vertical="center" wrapText="1"/>
    </xf>
    <xf numFmtId="164" fontId="79" fillId="35" borderId="22" xfId="8" applyNumberFormat="1" applyFont="1" applyFill="1" applyBorder="1" applyAlignment="1">
      <alignment vertical="center" wrapText="1"/>
    </xf>
    <xf numFmtId="0" fontId="79" fillId="35" borderId="55" xfId="8" applyFont="1" applyFill="1" applyBorder="1" applyAlignment="1">
      <alignment vertical="center" wrapText="1"/>
    </xf>
    <xf numFmtId="0" fontId="34" fillId="0" borderId="5" xfId="8" applyBorder="1"/>
    <xf numFmtId="167" fontId="79" fillId="6" borderId="6" xfId="8" applyNumberFormat="1" applyFont="1" applyFill="1" applyBorder="1" applyAlignment="1">
      <alignment vertical="center" wrapText="1"/>
    </xf>
    <xf numFmtId="0" fontId="79" fillId="35" borderId="37" xfId="8" applyFont="1" applyFill="1" applyBorder="1" applyAlignment="1">
      <alignment vertical="center" wrapText="1"/>
    </xf>
    <xf numFmtId="0" fontId="79" fillId="35" borderId="5" xfId="8" applyFont="1" applyFill="1" applyBorder="1" applyAlignment="1">
      <alignment vertical="center" wrapText="1"/>
    </xf>
    <xf numFmtId="164" fontId="79" fillId="35" borderId="6" xfId="8" applyNumberFormat="1" applyFont="1" applyFill="1" applyBorder="1" applyAlignment="1">
      <alignment vertical="center" wrapText="1"/>
    </xf>
    <xf numFmtId="0" fontId="79" fillId="35" borderId="9" xfId="8" applyFont="1" applyFill="1" applyBorder="1" applyAlignment="1">
      <alignment vertical="center" wrapText="1"/>
    </xf>
    <xf numFmtId="0" fontId="34" fillId="0" borderId="2" xfId="8" applyBorder="1"/>
    <xf numFmtId="167" fontId="79" fillId="6" borderId="7" xfId="8" applyNumberFormat="1" applyFont="1" applyFill="1" applyBorder="1" applyAlignment="1">
      <alignment vertical="center" wrapText="1"/>
    </xf>
    <xf numFmtId="0" fontId="86" fillId="26" borderId="113" xfId="8" applyFont="1" applyFill="1" applyBorder="1" applyAlignment="1">
      <alignment horizontal="center" vertical="center" wrapText="1"/>
    </xf>
    <xf numFmtId="0" fontId="35" fillId="26" borderId="112" xfId="8" applyFont="1" applyFill="1" applyBorder="1" applyAlignment="1">
      <alignment horizontal="center" vertical="center" wrapText="1"/>
    </xf>
    <xf numFmtId="0" fontId="86" fillId="26" borderId="58" xfId="8" applyFont="1" applyFill="1" applyBorder="1" applyAlignment="1">
      <alignment horizontal="center" vertical="center" wrapText="1"/>
    </xf>
    <xf numFmtId="0" fontId="35" fillId="26" borderId="113" xfId="8" applyFont="1" applyFill="1" applyBorder="1" applyAlignment="1">
      <alignment horizontal="center" vertical="center" wrapText="1"/>
    </xf>
    <xf numFmtId="0" fontId="35" fillId="26" borderId="50" xfId="8" applyFont="1" applyFill="1" applyBorder="1" applyAlignment="1">
      <alignment horizontal="center" vertical="center" wrapText="1"/>
    </xf>
    <xf numFmtId="0" fontId="38" fillId="4" borderId="29" xfId="8" applyFont="1" applyFill="1" applyBorder="1" applyAlignment="1">
      <alignment horizontal="center" vertical="center" wrapText="1"/>
    </xf>
    <xf numFmtId="0" fontId="38" fillId="2" borderId="113" xfId="8" applyFont="1" applyFill="1" applyBorder="1" applyAlignment="1">
      <alignment vertical="center" wrapText="1"/>
    </xf>
    <xf numFmtId="0" fontId="38" fillId="2" borderId="48" xfId="8" applyFont="1" applyFill="1" applyBorder="1" applyAlignment="1">
      <alignment vertical="center" wrapText="1"/>
    </xf>
    <xf numFmtId="0" fontId="34" fillId="0" borderId="91" xfId="8" applyBorder="1"/>
    <xf numFmtId="0" fontId="34" fillId="0" borderId="56" xfId="8" applyBorder="1"/>
    <xf numFmtId="0" fontId="79" fillId="35" borderId="12" xfId="8" applyFont="1" applyFill="1" applyBorder="1" applyAlignment="1">
      <alignment vertical="center" wrapText="1"/>
    </xf>
    <xf numFmtId="164" fontId="79" fillId="35" borderId="11" xfId="8" applyNumberFormat="1" applyFont="1" applyFill="1" applyBorder="1" applyAlignment="1">
      <alignment vertical="center" wrapText="1"/>
    </xf>
    <xf numFmtId="0" fontId="79" fillId="35" borderId="36" xfId="8" applyFont="1" applyFill="1" applyBorder="1" applyAlignment="1">
      <alignment vertical="center" wrapText="1"/>
    </xf>
    <xf numFmtId="164" fontId="79" fillId="35" borderId="91" xfId="8" applyNumberFormat="1" applyFont="1" applyFill="1" applyBorder="1" applyAlignment="1">
      <alignment vertical="center" wrapText="1"/>
    </xf>
    <xf numFmtId="0" fontId="34" fillId="0" borderId="61" xfId="8" applyBorder="1"/>
    <xf numFmtId="0" fontId="34" fillId="0" borderId="62" xfId="8" applyBorder="1"/>
    <xf numFmtId="167" fontId="79" fillId="6" borderId="61" xfId="8" applyNumberFormat="1" applyFont="1" applyFill="1" applyBorder="1" applyAlignment="1">
      <alignment vertical="center" wrapText="1"/>
    </xf>
    <xf numFmtId="164" fontId="79" fillId="35" borderId="61" xfId="8" applyNumberFormat="1" applyFont="1" applyFill="1" applyBorder="1" applyAlignment="1">
      <alignment vertical="center" wrapText="1"/>
    </xf>
    <xf numFmtId="0" fontId="34" fillId="0" borderId="57" xfId="8" applyBorder="1"/>
    <xf numFmtId="0" fontId="34" fillId="0" borderId="63" xfId="8" applyBorder="1"/>
    <xf numFmtId="164" fontId="92" fillId="18" borderId="31" xfId="8" applyNumberFormat="1" applyFont="1" applyFill="1" applyBorder="1" applyAlignment="1" applyProtection="1">
      <alignment vertical="center" wrapText="1"/>
      <protection locked="0"/>
    </xf>
    <xf numFmtId="0" fontId="34" fillId="0" borderId="87" xfId="8" applyBorder="1" applyAlignment="1" applyProtection="1">
      <alignment vertical="center" wrapText="1"/>
      <protection locked="0"/>
    </xf>
    <xf numFmtId="0" fontId="34" fillId="0" borderId="39" xfId="8" applyBorder="1" applyProtection="1">
      <protection locked="0"/>
    </xf>
    <xf numFmtId="0" fontId="86" fillId="26" borderId="1" xfId="8" applyFont="1" applyFill="1" applyBorder="1" applyAlignment="1">
      <alignment horizontal="center" vertical="center" wrapText="1"/>
    </xf>
    <xf numFmtId="0" fontId="86" fillId="26" borderId="54" xfId="8" applyFont="1" applyFill="1" applyBorder="1" applyAlignment="1">
      <alignment horizontal="center" vertical="center" wrapText="1"/>
    </xf>
    <xf numFmtId="0" fontId="38" fillId="3" borderId="91" xfId="8" applyFont="1" applyFill="1" applyBorder="1" applyAlignment="1">
      <alignment horizontal="center" vertical="center" wrapText="1"/>
    </xf>
    <xf numFmtId="0" fontId="38" fillId="3" borderId="91" xfId="8" applyFont="1" applyFill="1" applyBorder="1" applyAlignment="1">
      <alignment vertical="center" wrapText="1"/>
    </xf>
    <xf numFmtId="0" fontId="38" fillId="3" borderId="3" xfId="8" applyFont="1" applyFill="1" applyBorder="1" applyAlignment="1">
      <alignment vertical="center" wrapText="1"/>
    </xf>
    <xf numFmtId="0" fontId="38" fillId="3" borderId="15" xfId="8" applyFont="1" applyFill="1" applyBorder="1" applyAlignment="1">
      <alignment horizontal="center" vertical="center" wrapText="1"/>
    </xf>
    <xf numFmtId="0" fontId="38" fillId="3" borderId="102" xfId="8" applyFont="1" applyFill="1" applyBorder="1" applyAlignment="1">
      <alignment horizontal="center" vertical="center" wrapText="1"/>
    </xf>
    <xf numFmtId="0" fontId="38" fillId="3" borderId="5" xfId="8" applyFont="1" applyFill="1" applyBorder="1" applyAlignment="1">
      <alignment horizontal="center" vertical="center" wrapText="1"/>
    </xf>
    <xf numFmtId="0" fontId="38" fillId="3" borderId="48" xfId="8" applyFont="1" applyFill="1" applyBorder="1" applyAlignment="1">
      <alignment horizontal="center" vertical="center" wrapText="1"/>
    </xf>
    <xf numFmtId="0" fontId="38" fillId="4" borderId="6" xfId="8" applyFont="1" applyFill="1" applyBorder="1" applyAlignment="1">
      <alignment horizontal="center" vertical="center" wrapText="1"/>
    </xf>
    <xf numFmtId="0" fontId="38" fillId="3" borderId="42" xfId="8" applyFont="1" applyFill="1" applyBorder="1" applyAlignment="1">
      <alignment vertical="center" wrapText="1"/>
    </xf>
    <xf numFmtId="0" fontId="38" fillId="3" borderId="15" xfId="8" applyFont="1" applyFill="1" applyBorder="1" applyAlignment="1">
      <alignment vertical="center" wrapText="1"/>
    </xf>
    <xf numFmtId="0" fontId="38" fillId="3" borderId="90" xfId="8" applyFont="1" applyFill="1" applyBorder="1" applyAlignment="1">
      <alignment vertical="center" wrapText="1"/>
    </xf>
    <xf numFmtId="0" fontId="38" fillId="3" borderId="90" xfId="8" applyFont="1" applyFill="1" applyBorder="1" applyAlignment="1">
      <alignment horizontal="center" vertical="center" wrapText="1"/>
    </xf>
    <xf numFmtId="0" fontId="38" fillId="3" borderId="61" xfId="8" applyFont="1" applyFill="1" applyBorder="1" applyAlignment="1">
      <alignment vertical="center" wrapText="1"/>
    </xf>
    <xf numFmtId="0" fontId="38" fillId="3" borderId="85" xfId="8" applyFont="1" applyFill="1" applyBorder="1" applyAlignment="1">
      <alignment vertical="center" wrapText="1"/>
    </xf>
    <xf numFmtId="0" fontId="38" fillId="3" borderId="5" xfId="8" applyFont="1" applyFill="1" applyBorder="1" applyAlignment="1">
      <alignment vertical="center" wrapText="1"/>
    </xf>
    <xf numFmtId="0" fontId="38" fillId="3" borderId="113" xfId="8" applyFont="1" applyFill="1" applyBorder="1" applyAlignment="1">
      <alignment vertical="center" wrapText="1"/>
    </xf>
    <xf numFmtId="0" fontId="38" fillId="3" borderId="112" xfId="8" applyFont="1" applyFill="1" applyBorder="1" applyAlignment="1">
      <alignment vertical="center" wrapText="1"/>
    </xf>
    <xf numFmtId="0" fontId="38" fillId="3" borderId="115" xfId="8" applyFont="1" applyFill="1" applyBorder="1" applyAlignment="1">
      <alignment vertical="center" wrapText="1"/>
    </xf>
    <xf numFmtId="0" fontId="38" fillId="3" borderId="58" xfId="8" applyFont="1" applyFill="1" applyBorder="1" applyAlignment="1">
      <alignment vertical="center" wrapText="1"/>
    </xf>
    <xf numFmtId="0" fontId="38" fillId="2" borderId="112" xfId="8" applyFont="1" applyFill="1" applyBorder="1" applyAlignment="1">
      <alignment vertical="center" wrapText="1"/>
    </xf>
    <xf numFmtId="0" fontId="38" fillId="4" borderId="6" xfId="8" applyFont="1" applyFill="1" applyBorder="1" applyAlignment="1">
      <alignment vertical="center" wrapText="1"/>
    </xf>
    <xf numFmtId="0" fontId="78" fillId="26" borderId="20" xfId="8" applyFont="1" applyFill="1" applyBorder="1" applyAlignment="1">
      <alignment horizontal="center" vertical="center" wrapText="1"/>
    </xf>
    <xf numFmtId="0" fontId="78" fillId="26" borderId="33" xfId="8" applyFont="1" applyFill="1" applyBorder="1" applyAlignment="1">
      <alignment horizontal="center" vertical="center" wrapText="1"/>
    </xf>
    <xf numFmtId="0" fontId="155" fillId="0" borderId="0" xfId="0" applyFont="1" applyAlignment="1" applyProtection="1">
      <alignment horizontal="center" vertical="center" wrapText="1"/>
      <protection locked="0"/>
    </xf>
    <xf numFmtId="0" fontId="51" fillId="7" borderId="48" xfId="23" applyFont="1" applyFill="1" applyBorder="1" applyAlignment="1">
      <alignment horizontal="left" vertical="center" wrapText="1" shrinkToFit="1"/>
    </xf>
    <xf numFmtId="0" fontId="27" fillId="3" borderId="0" xfId="18" applyFill="1" applyAlignment="1">
      <alignment vertical="center"/>
    </xf>
    <xf numFmtId="0" fontId="120" fillId="7" borderId="111" xfId="19" applyFont="1" applyFill="1" applyBorder="1" applyAlignment="1">
      <alignment horizontal="center" vertical="center"/>
    </xf>
    <xf numFmtId="0" fontId="144" fillId="17" borderId="0" xfId="0" applyFont="1" applyFill="1" applyAlignment="1">
      <alignment horizontal="center" vertical="center" wrapText="1"/>
    </xf>
    <xf numFmtId="0" fontId="70" fillId="10" borderId="17" xfId="19" applyFont="1" applyFill="1" applyBorder="1" applyAlignment="1">
      <alignment vertical="center" wrapText="1"/>
    </xf>
    <xf numFmtId="0" fontId="120" fillId="7" borderId="110" xfId="19" applyFont="1" applyFill="1" applyBorder="1" applyAlignment="1">
      <alignment horizontal="center" vertical="center"/>
    </xf>
    <xf numFmtId="0" fontId="52" fillId="26" borderId="2" xfId="8" applyFont="1" applyFill="1" applyBorder="1" applyAlignment="1">
      <alignment horizontal="center" vertical="center" wrapText="1"/>
    </xf>
    <xf numFmtId="0" fontId="52" fillId="26" borderId="7" xfId="8" applyFont="1" applyFill="1" applyBorder="1" applyAlignment="1">
      <alignment horizontal="center" vertical="center" wrapText="1"/>
    </xf>
    <xf numFmtId="0" fontId="72" fillId="3" borderId="48" xfId="8" applyFont="1" applyFill="1" applyBorder="1" applyAlignment="1">
      <alignment horizontal="left" vertical="center" wrapText="1"/>
    </xf>
    <xf numFmtId="0" fontId="117" fillId="15" borderId="32" xfId="8" applyFont="1" applyFill="1" applyBorder="1" applyAlignment="1">
      <alignment horizontal="center" vertical="center" wrapText="1"/>
    </xf>
    <xf numFmtId="0" fontId="51" fillId="3" borderId="0" xfId="0" applyFont="1" applyFill="1" applyAlignment="1">
      <alignment horizontal="center" vertical="center" wrapText="1"/>
    </xf>
    <xf numFmtId="0" fontId="79" fillId="3" borderId="48" xfId="20" applyFont="1" applyFill="1" applyBorder="1" applyAlignment="1">
      <alignment vertical="center" wrapText="1"/>
    </xf>
    <xf numFmtId="0" fontId="79" fillId="3" borderId="48" xfId="20" applyFont="1" applyFill="1" applyBorder="1" applyAlignment="1">
      <alignment horizontal="left" wrapText="1"/>
    </xf>
    <xf numFmtId="0" fontId="64" fillId="25" borderId="48" xfId="0" applyFont="1" applyFill="1" applyBorder="1" applyAlignment="1">
      <alignment horizontal="center" vertical="center" wrapText="1"/>
    </xf>
    <xf numFmtId="0" fontId="52" fillId="26" borderId="1" xfId="8" applyFont="1" applyFill="1" applyBorder="1" applyAlignment="1">
      <alignment horizontal="center" vertical="center" wrapText="1"/>
    </xf>
    <xf numFmtId="0" fontId="86" fillId="36" borderId="1" xfId="8" applyFont="1" applyFill="1" applyBorder="1" applyAlignment="1">
      <alignment horizontal="center" vertical="center" wrapText="1"/>
    </xf>
    <xf numFmtId="0" fontId="35" fillId="36" borderId="21" xfId="8" applyFont="1" applyFill="1" applyBorder="1" applyAlignment="1">
      <alignment horizontal="center" vertical="center" wrapText="1"/>
    </xf>
    <xf numFmtId="0" fontId="86" fillId="36" borderId="2" xfId="8" applyFont="1" applyFill="1" applyBorder="1" applyAlignment="1">
      <alignment horizontal="center" vertical="center" wrapText="1"/>
    </xf>
    <xf numFmtId="0" fontId="35" fillId="36" borderId="1" xfId="8" applyFont="1" applyFill="1" applyBorder="1" applyAlignment="1">
      <alignment horizontal="center" vertical="center" wrapText="1"/>
    </xf>
    <xf numFmtId="0" fontId="35" fillId="36" borderId="7" xfId="8" applyFont="1" applyFill="1" applyBorder="1" applyAlignment="1">
      <alignment horizontal="center" vertical="center" wrapText="1"/>
    </xf>
    <xf numFmtId="0" fontId="38" fillId="4" borderId="16" xfId="8" applyFont="1" applyFill="1" applyBorder="1" applyAlignment="1">
      <alignment vertical="center" wrapText="1"/>
    </xf>
    <xf numFmtId="0" fontId="35" fillId="36" borderId="113" xfId="8" applyFont="1" applyFill="1" applyBorder="1" applyAlignment="1">
      <alignment horizontal="center" vertical="center" wrapText="1"/>
    </xf>
    <xf numFmtId="0" fontId="38" fillId="2" borderId="119" xfId="8" applyFont="1" applyFill="1" applyBorder="1" applyAlignment="1">
      <alignment vertical="center" wrapText="1"/>
    </xf>
    <xf numFmtId="0" fontId="38" fillId="2" borderId="120" xfId="8" applyFont="1" applyFill="1" applyBorder="1" applyAlignment="1">
      <alignment vertical="center" wrapText="1"/>
    </xf>
    <xf numFmtId="0" fontId="35" fillId="26" borderId="21" xfId="8" applyFont="1" applyFill="1" applyBorder="1" applyAlignment="1">
      <alignment horizontal="center" vertical="center" wrapText="1"/>
    </xf>
    <xf numFmtId="0" fontId="35" fillId="26" borderId="1" xfId="8" applyFont="1" applyFill="1" applyBorder="1" applyAlignment="1">
      <alignment horizontal="center" vertical="center" wrapText="1"/>
    </xf>
    <xf numFmtId="0" fontId="86" fillId="26" borderId="2" xfId="8" applyFont="1" applyFill="1" applyBorder="1" applyAlignment="1">
      <alignment horizontal="center" vertical="center" wrapText="1"/>
    </xf>
    <xf numFmtId="0" fontId="86" fillId="26" borderId="53" xfId="8" applyFont="1" applyFill="1" applyBorder="1" applyAlignment="1">
      <alignment horizontal="center" vertical="center" wrapText="1"/>
    </xf>
    <xf numFmtId="0" fontId="35" fillId="26" borderId="95" xfId="8" applyFont="1" applyFill="1" applyBorder="1" applyAlignment="1">
      <alignment horizontal="center" vertical="center" wrapText="1"/>
    </xf>
    <xf numFmtId="0" fontId="35" fillId="26" borderId="7" xfId="8" applyFont="1" applyFill="1" applyBorder="1" applyAlignment="1">
      <alignment horizontal="center" vertical="center" wrapText="1"/>
    </xf>
    <xf numFmtId="0" fontId="120" fillId="26" borderId="3" xfId="2" applyFont="1" applyFill="1" applyBorder="1" applyAlignment="1">
      <alignment vertical="center" wrapText="1"/>
    </xf>
    <xf numFmtId="0" fontId="76" fillId="3" borderId="112" xfId="8" applyFont="1" applyFill="1" applyBorder="1" applyAlignment="1">
      <alignment vertical="center"/>
    </xf>
    <xf numFmtId="0" fontId="175" fillId="0" borderId="0" xfId="8" applyFont="1"/>
    <xf numFmtId="0" fontId="119" fillId="3" borderId="0" xfId="0" applyFont="1" applyFill="1" applyAlignment="1">
      <alignment vertical="center" wrapText="1"/>
    </xf>
    <xf numFmtId="0" fontId="42" fillId="0" borderId="71" xfId="8" applyFont="1" applyBorder="1" applyAlignment="1">
      <alignment wrapText="1"/>
    </xf>
    <xf numFmtId="0" fontId="43" fillId="0" borderId="71" xfId="8" applyFont="1" applyBorder="1" applyAlignment="1">
      <alignment wrapText="1"/>
    </xf>
    <xf numFmtId="0" fontId="46" fillId="0" borderId="71" xfId="8" applyFont="1" applyBorder="1" applyAlignment="1">
      <alignment vertical="top" wrapText="1"/>
    </xf>
    <xf numFmtId="0" fontId="177" fillId="3" borderId="74" xfId="0" applyFont="1" applyFill="1" applyBorder="1" applyAlignment="1">
      <alignment vertical="center" wrapText="1"/>
    </xf>
    <xf numFmtId="0" fontId="177" fillId="3" borderId="70" xfId="0" applyFont="1" applyFill="1" applyBorder="1" applyAlignment="1">
      <alignment vertical="center" wrapText="1"/>
    </xf>
    <xf numFmtId="0" fontId="177" fillId="3" borderId="71" xfId="0" applyFont="1" applyFill="1" applyBorder="1" applyAlignment="1">
      <alignment vertical="center" wrapText="1"/>
    </xf>
    <xf numFmtId="0" fontId="43" fillId="0" borderId="71" xfId="8" applyFont="1" applyBorder="1" applyAlignment="1">
      <alignment vertical="center"/>
    </xf>
    <xf numFmtId="0" fontId="57" fillId="0" borderId="69" xfId="8" applyFont="1" applyBorder="1"/>
    <xf numFmtId="0" fontId="57" fillId="0" borderId="66" xfId="8" applyFont="1" applyBorder="1"/>
    <xf numFmtId="0" fontId="97" fillId="0" borderId="0" xfId="18" applyFont="1"/>
    <xf numFmtId="0" fontId="27" fillId="0" borderId="0" xfId="18" applyAlignment="1">
      <alignment horizontal="center"/>
    </xf>
    <xf numFmtId="0" fontId="27" fillId="0" borderId="0" xfId="18" applyAlignment="1">
      <alignment horizontal="center" vertical="center"/>
    </xf>
    <xf numFmtId="0" fontId="91" fillId="0" borderId="0" xfId="18" applyFont="1" applyAlignment="1">
      <alignment horizontal="center" vertical="center" textRotation="90" wrapText="1"/>
    </xf>
    <xf numFmtId="0" fontId="95" fillId="0" borderId="0" xfId="18" applyFont="1" applyAlignment="1">
      <alignment horizontal="left" vertical="top" wrapText="1"/>
    </xf>
    <xf numFmtId="0" fontId="85" fillId="0" borderId="0" xfId="18" applyFont="1" applyAlignment="1">
      <alignment horizontal="left" vertical="top" wrapText="1"/>
    </xf>
    <xf numFmtId="0" fontId="99" fillId="0" borderId="0" xfId="18" applyFont="1" applyAlignment="1">
      <alignment horizontal="center" vertical="center" textRotation="90" wrapText="1"/>
    </xf>
    <xf numFmtId="0" fontId="27" fillId="0" borderId="0" xfId="18" applyAlignment="1">
      <alignment vertical="center"/>
    </xf>
    <xf numFmtId="165" fontId="100" fillId="0" borderId="0" xfId="18" applyNumberFormat="1" applyFont="1" applyAlignment="1" applyProtection="1">
      <alignment horizontal="center" vertical="center"/>
      <protection locked="0"/>
    </xf>
    <xf numFmtId="2" fontId="101" fillId="0" borderId="0" xfId="18" applyNumberFormat="1" applyFont="1" applyAlignment="1">
      <alignment horizontal="center" vertical="center"/>
    </xf>
    <xf numFmtId="2" fontId="102" fillId="0" borderId="0" xfId="18" applyNumberFormat="1" applyFont="1" applyAlignment="1">
      <alignment horizontal="center" vertical="center"/>
    </xf>
    <xf numFmtId="0" fontId="103" fillId="0" borderId="0" xfId="18" applyFont="1" applyAlignment="1">
      <alignment horizontal="center" vertical="center" wrapText="1"/>
    </xf>
    <xf numFmtId="0" fontId="104" fillId="0" borderId="0" xfId="18" applyFont="1" applyAlignment="1">
      <alignment vertical="center" wrapText="1"/>
    </xf>
    <xf numFmtId="0" fontId="100" fillId="0" borderId="0" xfId="18" applyFont="1" applyAlignment="1">
      <alignment horizontal="center"/>
    </xf>
    <xf numFmtId="0" fontId="100" fillId="0" borderId="0" xfId="18" applyFont="1" applyAlignment="1">
      <alignment vertical="center" wrapText="1"/>
    </xf>
    <xf numFmtId="0" fontId="27" fillId="0" borderId="0" xfId="18" applyAlignment="1">
      <alignment vertical="center" wrapText="1"/>
    </xf>
    <xf numFmtId="2" fontId="27" fillId="0" borderId="0" xfId="18" applyNumberFormat="1"/>
    <xf numFmtId="2" fontId="98" fillId="0" borderId="0" xfId="18" applyNumberFormat="1" applyFont="1"/>
    <xf numFmtId="0" fontId="110" fillId="0" borderId="0" xfId="16" applyFont="1" applyAlignment="1">
      <alignment vertical="center" wrapText="1"/>
    </xf>
    <xf numFmtId="0" fontId="97" fillId="0" borderId="0" xfId="18" applyFont="1" applyAlignment="1">
      <alignment vertical="center" wrapText="1"/>
    </xf>
    <xf numFmtId="0" fontId="51" fillId="3" borderId="0" xfId="0" applyFont="1" applyFill="1" applyAlignment="1">
      <alignment vertical="center" wrapText="1"/>
    </xf>
    <xf numFmtId="0" fontId="84" fillId="3" borderId="0" xfId="0" applyFont="1" applyFill="1"/>
    <xf numFmtId="0" fontId="110" fillId="3" borderId="0" xfId="16" applyFont="1" applyFill="1" applyAlignment="1">
      <alignment vertical="center" wrapText="1"/>
    </xf>
    <xf numFmtId="0" fontId="97" fillId="3" borderId="0" xfId="18" applyFont="1" applyFill="1"/>
    <xf numFmtId="0" fontId="97" fillId="3" borderId="0" xfId="18" applyFont="1" applyFill="1" applyAlignment="1">
      <alignment vertical="center" wrapText="1"/>
    </xf>
    <xf numFmtId="0" fontId="98" fillId="3" borderId="0" xfId="18" applyFont="1" applyFill="1" applyAlignment="1">
      <alignment vertical="center" wrapText="1"/>
    </xf>
    <xf numFmtId="0" fontId="96" fillId="3" borderId="0" xfId="18" applyFont="1" applyFill="1" applyAlignment="1">
      <alignment vertical="top" wrapText="1"/>
    </xf>
    <xf numFmtId="0" fontId="114" fillId="3" borderId="0" xfId="0" applyFont="1" applyFill="1" applyAlignment="1">
      <alignment horizontal="center" vertical="center"/>
    </xf>
    <xf numFmtId="0" fontId="56" fillId="3" borderId="0" xfId="4" applyFont="1" applyFill="1" applyBorder="1" applyAlignment="1" applyProtection="1">
      <alignment vertical="center" wrapText="1"/>
    </xf>
    <xf numFmtId="0" fontId="41" fillId="3" borderId="0" xfId="8" applyFont="1" applyFill="1" applyAlignment="1">
      <alignment vertical="top" wrapText="1"/>
    </xf>
    <xf numFmtId="0" fontId="41" fillId="3" borderId="0" xfId="8" applyFont="1" applyFill="1" applyAlignment="1">
      <alignment horizontal="left" vertical="top" wrapText="1"/>
    </xf>
    <xf numFmtId="0" fontId="58" fillId="3" borderId="0" xfId="2" applyFont="1" applyFill="1" applyBorder="1" applyAlignment="1">
      <alignment vertical="center" wrapText="1"/>
    </xf>
    <xf numFmtId="0" fontId="58" fillId="3" borderId="0" xfId="2" applyFont="1" applyFill="1" applyBorder="1" applyAlignment="1" applyProtection="1">
      <alignment vertical="center" wrapText="1"/>
      <protection locked="0"/>
    </xf>
    <xf numFmtId="0" fontId="58" fillId="3" borderId="0" xfId="2" applyFont="1" applyFill="1" applyBorder="1" applyAlignment="1" applyProtection="1">
      <alignment vertical="top" wrapText="1"/>
      <protection locked="0"/>
    </xf>
    <xf numFmtId="0" fontId="143" fillId="3" borderId="0" xfId="18" applyFont="1" applyFill="1" applyAlignment="1">
      <alignment vertical="center"/>
    </xf>
    <xf numFmtId="0" fontId="27" fillId="3" borderId="0" xfId="18" applyFill="1" applyAlignment="1">
      <alignment horizontal="center" vertical="center"/>
    </xf>
    <xf numFmtId="0" fontId="98" fillId="3" borderId="0" xfId="18" applyFont="1" applyFill="1" applyAlignment="1">
      <alignment vertical="center"/>
    </xf>
    <xf numFmtId="0" fontId="111" fillId="3" borderId="0" xfId="18" applyFont="1" applyFill="1" applyAlignment="1">
      <alignment vertical="top" wrapText="1"/>
    </xf>
    <xf numFmtId="0" fontId="91" fillId="3" borderId="0" xfId="18" applyFont="1" applyFill="1" applyAlignment="1">
      <alignment horizontal="center" vertical="center" textRotation="90" wrapText="1"/>
    </xf>
    <xf numFmtId="0" fontId="95" fillId="3" borderId="0" xfId="18" applyFont="1" applyFill="1" applyAlignment="1">
      <alignment horizontal="left" vertical="top" wrapText="1"/>
    </xf>
    <xf numFmtId="0" fontId="85" fillId="3" borderId="0" xfId="18" applyFont="1" applyFill="1" applyAlignment="1">
      <alignment horizontal="left" vertical="top" wrapText="1"/>
    </xf>
    <xf numFmtId="0" fontId="27" fillId="3" borderId="0" xfId="18" applyFill="1" applyAlignment="1">
      <alignment horizontal="left" vertical="center"/>
    </xf>
    <xf numFmtId="0" fontId="100" fillId="3" borderId="0" xfId="18" applyFont="1" applyFill="1" applyAlignment="1" applyProtection="1">
      <alignment vertical="center" wrapText="1"/>
      <protection locked="0"/>
    </xf>
    <xf numFmtId="165" fontId="100" fillId="3" borderId="0" xfId="18" applyNumberFormat="1" applyFont="1" applyFill="1" applyAlignment="1" applyProtection="1">
      <alignment horizontal="center" vertical="center"/>
      <protection locked="0"/>
    </xf>
    <xf numFmtId="165" fontId="101" fillId="3" borderId="0" xfId="18" applyNumberFormat="1" applyFont="1" applyFill="1" applyAlignment="1">
      <alignment horizontal="center" vertical="center"/>
    </xf>
    <xf numFmtId="0" fontId="104" fillId="3" borderId="0" xfId="18" applyFont="1" applyFill="1" applyAlignment="1">
      <alignment vertical="center" wrapText="1"/>
    </xf>
    <xf numFmtId="0" fontId="100" fillId="3" borderId="0" xfId="18" applyFont="1" applyFill="1"/>
    <xf numFmtId="0" fontId="104" fillId="3" borderId="0" xfId="18" applyFont="1" applyFill="1" applyAlignment="1">
      <alignment horizontal="center" vertical="center" wrapText="1"/>
    </xf>
    <xf numFmtId="2" fontId="105" fillId="3" borderId="0" xfId="18" applyNumberFormat="1" applyFont="1" applyFill="1" applyAlignment="1">
      <alignment horizontal="center" vertical="center" wrapText="1"/>
    </xf>
    <xf numFmtId="2" fontId="104" fillId="3" borderId="0" xfId="18" applyNumberFormat="1" applyFont="1" applyFill="1" applyAlignment="1">
      <alignment horizontal="center" vertical="center" wrapText="1"/>
    </xf>
    <xf numFmtId="0" fontId="106" fillId="3" borderId="0" xfId="18" applyFont="1" applyFill="1" applyAlignment="1">
      <alignment horizontal="center" vertical="center"/>
    </xf>
    <xf numFmtId="0" fontId="106" fillId="3" borderId="0" xfId="18" applyFont="1" applyFill="1" applyAlignment="1">
      <alignment horizontal="left" vertical="center" wrapText="1"/>
    </xf>
    <xf numFmtId="2" fontId="106" fillId="3" borderId="0" xfId="18" applyNumberFormat="1" applyFont="1" applyFill="1" applyAlignment="1">
      <alignment vertical="center"/>
    </xf>
    <xf numFmtId="1" fontId="106" fillId="3" borderId="0" xfId="18" applyNumberFormat="1" applyFont="1" applyFill="1" applyAlignment="1">
      <alignment horizontal="center" vertical="center"/>
    </xf>
    <xf numFmtId="2" fontId="107" fillId="3" borderId="0" xfId="18" applyNumberFormat="1" applyFont="1" applyFill="1" applyAlignment="1">
      <alignment vertical="center"/>
    </xf>
    <xf numFmtId="0" fontId="108" fillId="3" borderId="0" xfId="18" applyFont="1" applyFill="1" applyAlignment="1">
      <alignment vertical="center" wrapText="1"/>
    </xf>
    <xf numFmtId="0" fontId="107" fillId="3" borderId="0" xfId="18" applyFont="1" applyFill="1" applyAlignment="1">
      <alignment horizontal="center" vertical="center"/>
    </xf>
    <xf numFmtId="1" fontId="107" fillId="3" borderId="0" xfId="18" applyNumberFormat="1" applyFont="1" applyFill="1" applyAlignment="1">
      <alignment horizontal="center" vertical="center"/>
    </xf>
    <xf numFmtId="0" fontId="107" fillId="3" borderId="0" xfId="18" applyFont="1" applyFill="1" applyAlignment="1">
      <alignment horizontal="left" vertical="center" wrapText="1"/>
    </xf>
    <xf numFmtId="2" fontId="27" fillId="3" borderId="0" xfId="18" applyNumberFormat="1" applyFill="1"/>
    <xf numFmtId="0" fontId="27" fillId="0" borderId="0" xfId="18" applyAlignment="1">
      <alignment vertical="top" wrapText="1"/>
    </xf>
    <xf numFmtId="0" fontId="79" fillId="38" borderId="0" xfId="5" applyFont="1" applyFill="1"/>
    <xf numFmtId="0" fontId="79" fillId="0" borderId="0" xfId="5" applyFont="1"/>
    <xf numFmtId="0" fontId="39" fillId="0" borderId="0" xfId="5"/>
    <xf numFmtId="0" fontId="64" fillId="42" borderId="124" xfId="5" applyFont="1" applyFill="1" applyBorder="1" applyAlignment="1">
      <alignment horizontal="center" vertical="center" wrapText="1"/>
    </xf>
    <xf numFmtId="0" fontId="72" fillId="38" borderId="0" xfId="5" applyFont="1" applyFill="1"/>
    <xf numFmtId="0" fontId="72" fillId="0" borderId="0" xfId="5" applyFont="1"/>
    <xf numFmtId="0" fontId="82" fillId="0" borderId="48" xfId="0" applyFont="1" applyBorder="1" applyAlignment="1">
      <alignment vertical="top" wrapText="1"/>
    </xf>
    <xf numFmtId="168" fontId="79" fillId="38" borderId="124" xfId="5" applyNumberFormat="1" applyFont="1" applyFill="1" applyBorder="1" applyAlignment="1">
      <alignment horizontal="right" vertical="center"/>
    </xf>
    <xf numFmtId="2" fontId="79" fillId="38" borderId="124" xfId="5" applyNumberFormat="1" applyFont="1" applyFill="1" applyBorder="1" applyAlignment="1">
      <alignment horizontal="right" vertical="center"/>
    </xf>
    <xf numFmtId="0" fontId="79" fillId="0" borderId="48" xfId="0" applyFont="1" applyBorder="1" applyAlignment="1">
      <alignment vertical="top" wrapText="1"/>
    </xf>
    <xf numFmtId="168" fontId="79" fillId="38" borderId="123" xfId="5" applyNumberFormat="1" applyFont="1" applyFill="1" applyBorder="1" applyAlignment="1">
      <alignment horizontal="right" vertical="center"/>
    </xf>
    <xf numFmtId="0" fontId="82" fillId="44" borderId="129" xfId="5" applyFont="1" applyFill="1" applyBorder="1" applyAlignment="1">
      <alignment horizontal="left" vertical="top" wrapText="1"/>
    </xf>
    <xf numFmtId="168" fontId="79" fillId="44" borderId="124" xfId="5" applyNumberFormat="1" applyFont="1" applyFill="1" applyBorder="1" applyAlignment="1">
      <alignment horizontal="right" vertical="center"/>
    </xf>
    <xf numFmtId="2" fontId="79" fillId="45" borderId="124" xfId="5" applyNumberFormat="1" applyFont="1" applyFill="1" applyBorder="1" applyAlignment="1">
      <alignment horizontal="right" vertical="center"/>
    </xf>
    <xf numFmtId="0" fontId="79" fillId="44" borderId="124" xfId="5" applyFont="1" applyFill="1" applyBorder="1" applyAlignment="1">
      <alignment horizontal="left" vertical="top" wrapText="1"/>
    </xf>
    <xf numFmtId="0" fontId="82" fillId="44" borderId="124" xfId="5" applyFont="1" applyFill="1" applyBorder="1" applyAlignment="1">
      <alignment horizontal="left" vertical="top" wrapText="1"/>
    </xf>
    <xf numFmtId="0" fontId="79" fillId="4" borderId="124" xfId="5" applyFont="1" applyFill="1" applyBorder="1" applyAlignment="1">
      <alignment horizontal="left" vertical="top" wrapText="1"/>
    </xf>
    <xf numFmtId="168" fontId="79" fillId="4" borderId="124" xfId="5" applyNumberFormat="1" applyFont="1" applyFill="1" applyBorder="1" applyAlignment="1">
      <alignment horizontal="right" vertical="center"/>
    </xf>
    <xf numFmtId="2" fontId="79" fillId="4" borderId="124" xfId="5" applyNumberFormat="1" applyFont="1" applyFill="1" applyBorder="1" applyAlignment="1">
      <alignment horizontal="right" vertical="center"/>
    </xf>
    <xf numFmtId="0" fontId="82" fillId="0" borderId="124" xfId="5" applyFont="1" applyBorder="1" applyAlignment="1">
      <alignment vertical="top" wrapText="1"/>
    </xf>
    <xf numFmtId="168" fontId="79" fillId="0" borderId="124" xfId="5" applyNumberFormat="1" applyFont="1" applyBorder="1" applyAlignment="1">
      <alignment horizontal="right" vertical="center"/>
    </xf>
    <xf numFmtId="2" fontId="79" fillId="0" borderId="124" xfId="5" applyNumberFormat="1" applyFont="1" applyBorder="1" applyAlignment="1">
      <alignment horizontal="right" vertical="center"/>
    </xf>
    <xf numFmtId="0" fontId="79" fillId="0" borderId="124" xfId="5" applyFont="1" applyBorder="1" applyAlignment="1">
      <alignment vertical="top" wrapText="1"/>
    </xf>
    <xf numFmtId="0" fontId="79" fillId="38" borderId="124" xfId="5" applyFont="1" applyFill="1" applyBorder="1" applyAlignment="1">
      <alignment vertical="top" wrapText="1"/>
    </xf>
    <xf numFmtId="0" fontId="82" fillId="40" borderId="124" xfId="5" applyFont="1" applyFill="1" applyBorder="1" applyAlignment="1">
      <alignment horizontal="center" vertical="center" wrapText="1"/>
    </xf>
    <xf numFmtId="0" fontId="82" fillId="41" borderId="124" xfId="5" applyFont="1" applyFill="1" applyBorder="1" applyAlignment="1">
      <alignment horizontal="center" vertical="center" wrapText="1"/>
    </xf>
    <xf numFmtId="0" fontId="79" fillId="38" borderId="138" xfId="5" applyFont="1" applyFill="1" applyBorder="1" applyAlignment="1">
      <alignment horizontal="center" vertical="center"/>
    </xf>
    <xf numFmtId="0" fontId="79" fillId="44" borderId="138" xfId="5" applyFont="1" applyFill="1" applyBorder="1" applyAlignment="1">
      <alignment horizontal="center" vertical="center"/>
    </xf>
    <xf numFmtId="0" fontId="79" fillId="44" borderId="140" xfId="5" applyFont="1" applyFill="1" applyBorder="1" applyAlignment="1">
      <alignment horizontal="center" vertical="center"/>
    </xf>
    <xf numFmtId="165" fontId="79" fillId="4" borderId="140" xfId="5" applyNumberFormat="1" applyFont="1" applyFill="1" applyBorder="1" applyAlignment="1">
      <alignment vertical="center"/>
    </xf>
    <xf numFmtId="0" fontId="79" fillId="0" borderId="136" xfId="5" applyFont="1" applyBorder="1" applyAlignment="1">
      <alignment vertical="center"/>
    </xf>
    <xf numFmtId="0" fontId="52" fillId="3" borderId="14" xfId="0" applyFont="1" applyFill="1" applyBorder="1" applyAlignment="1">
      <alignment horizontal="center" vertical="center" wrapText="1"/>
    </xf>
    <xf numFmtId="0" fontId="152" fillId="0" borderId="48" xfId="0" applyFont="1" applyBorder="1" applyAlignment="1">
      <alignment horizontal="center" vertical="center" wrapText="1"/>
    </xf>
    <xf numFmtId="0" fontId="121" fillId="3" borderId="0" xfId="8" applyFont="1" applyFill="1" applyAlignment="1">
      <alignment vertical="center" wrapText="1"/>
    </xf>
    <xf numFmtId="0" fontId="60" fillId="3" borderId="0" xfId="0" applyFont="1" applyFill="1" applyAlignment="1">
      <alignment vertical="center" wrapText="1"/>
    </xf>
    <xf numFmtId="0" fontId="51" fillId="3" borderId="48" xfId="0" applyFont="1" applyFill="1" applyBorder="1" applyAlignment="1">
      <alignment vertical="center" wrapText="1"/>
    </xf>
    <xf numFmtId="0" fontId="51" fillId="3" borderId="48" xfId="0" applyFont="1" applyFill="1" applyBorder="1" applyAlignment="1">
      <alignment horizontal="left" vertical="top" wrapText="1"/>
    </xf>
    <xf numFmtId="0" fontId="122" fillId="30" borderId="4" xfId="8" applyFont="1" applyFill="1" applyBorder="1" applyAlignment="1">
      <alignment horizontal="center" vertical="center" wrapText="1"/>
    </xf>
    <xf numFmtId="0" fontId="122" fillId="30" borderId="22" xfId="8" applyFont="1" applyFill="1" applyBorder="1" applyAlignment="1">
      <alignment vertical="center" wrapText="1"/>
    </xf>
    <xf numFmtId="0" fontId="51" fillId="3" borderId="1" xfId="0" applyFont="1" applyFill="1" applyBorder="1" applyAlignment="1">
      <alignment horizontal="left" vertical="top" wrapText="1"/>
    </xf>
    <xf numFmtId="0" fontId="51" fillId="3" borderId="1" xfId="0" applyFont="1" applyFill="1" applyBorder="1" applyAlignment="1">
      <alignment vertical="center" wrapText="1"/>
    </xf>
    <xf numFmtId="0" fontId="121" fillId="21" borderId="4" xfId="8" applyFont="1" applyFill="1" applyBorder="1" applyAlignment="1">
      <alignment horizontal="center" vertical="center" wrapText="1"/>
    </xf>
    <xf numFmtId="0" fontId="121" fillId="21" borderId="22" xfId="8" applyFont="1" applyFill="1" applyBorder="1" applyAlignment="1">
      <alignment horizontal="center" vertical="center" wrapText="1"/>
    </xf>
    <xf numFmtId="0" fontId="51" fillId="3" borderId="0" xfId="0" applyFont="1" applyFill="1" applyAlignment="1">
      <alignment horizontal="center" vertical="center"/>
    </xf>
    <xf numFmtId="0" fontId="52" fillId="0" borderId="0" xfId="0" applyFont="1" applyAlignment="1">
      <alignment horizontal="center" vertical="center"/>
    </xf>
    <xf numFmtId="0" fontId="73" fillId="3" borderId="0" xfId="20" applyFont="1" applyFill="1" applyAlignment="1">
      <alignment horizontal="left" vertical="top" wrapText="1"/>
    </xf>
    <xf numFmtId="0" fontId="142" fillId="3" borderId="0" xfId="8" applyFont="1" applyFill="1" applyAlignment="1">
      <alignment vertical="center" wrapText="1"/>
    </xf>
    <xf numFmtId="0" fontId="170" fillId="33" borderId="48" xfId="0" applyFont="1" applyFill="1" applyBorder="1" applyAlignment="1">
      <alignment horizontal="center" vertical="center" wrapText="1" shrinkToFit="1"/>
    </xf>
    <xf numFmtId="0" fontId="170" fillId="33" borderId="48" xfId="0" applyFont="1" applyFill="1" applyBorder="1" applyAlignment="1">
      <alignment horizontal="center" vertical="top" wrapText="1" shrinkToFit="1"/>
    </xf>
    <xf numFmtId="0" fontId="170" fillId="12" borderId="48" xfId="0" applyFont="1" applyFill="1" applyBorder="1" applyAlignment="1">
      <alignment horizontal="center" vertical="center" wrapText="1" shrinkToFit="1"/>
    </xf>
    <xf numFmtId="0" fontId="51" fillId="7" borderId="48" xfId="23" applyFont="1" applyFill="1" applyBorder="1" applyAlignment="1">
      <alignment horizontal="left" vertical="top" wrapText="1" shrinkToFit="1"/>
    </xf>
    <xf numFmtId="0" fontId="51" fillId="7" borderId="48" xfId="0" applyFont="1" applyFill="1" applyBorder="1" applyAlignment="1">
      <alignment horizontal="justify" vertical="top" wrapText="1" shrinkToFit="1"/>
    </xf>
    <xf numFmtId="0" fontId="176" fillId="7" borderId="48" xfId="0" applyFont="1" applyFill="1" applyBorder="1" applyAlignment="1">
      <alignment horizontal="left" vertical="top" wrapText="1" shrinkToFit="1"/>
    </xf>
    <xf numFmtId="0" fontId="51" fillId="7" borderId="48" xfId="0" applyFont="1" applyFill="1" applyBorder="1" applyAlignment="1">
      <alignment horizontal="left" vertical="top" wrapText="1" shrinkToFit="1"/>
    </xf>
    <xf numFmtId="0" fontId="51" fillId="7" borderId="48" xfId="0" applyFont="1" applyFill="1" applyBorder="1" applyAlignment="1">
      <alignment horizontal="center" vertical="top" wrapText="1" shrinkToFit="1"/>
    </xf>
    <xf numFmtId="0" fontId="51" fillId="7" borderId="48" xfId="23" applyFont="1" applyFill="1" applyBorder="1" applyAlignment="1">
      <alignment vertical="top" wrapText="1"/>
    </xf>
    <xf numFmtId="0" fontId="51" fillId="7" borderId="48" xfId="23" applyFont="1" applyFill="1" applyBorder="1" applyAlignment="1">
      <alignment vertical="top" wrapText="1" shrinkToFit="1"/>
    </xf>
    <xf numFmtId="0" fontId="72" fillId="7" borderId="48" xfId="0" applyFont="1" applyFill="1" applyBorder="1" applyAlignment="1">
      <alignment vertical="top" wrapText="1" shrinkToFit="1"/>
    </xf>
    <xf numFmtId="0" fontId="72" fillId="7" borderId="48" xfId="23" applyFont="1" applyFill="1" applyBorder="1" applyAlignment="1">
      <alignment vertical="top" wrapText="1" shrinkToFit="1"/>
    </xf>
    <xf numFmtId="0" fontId="51" fillId="7" borderId="48" xfId="23" applyFont="1" applyFill="1" applyBorder="1" applyAlignment="1">
      <alignment horizontal="justify" vertical="top" wrapText="1" shrinkToFit="1"/>
    </xf>
    <xf numFmtId="8" fontId="51" fillId="7" borderId="48" xfId="0" applyNumberFormat="1" applyFont="1" applyFill="1" applyBorder="1" applyAlignment="1">
      <alignment vertical="top" wrapText="1" shrinkToFit="1"/>
    </xf>
    <xf numFmtId="6" fontId="51" fillId="7" borderId="48" xfId="0" applyNumberFormat="1" applyFont="1" applyFill="1" applyBorder="1" applyAlignment="1">
      <alignment vertical="top" wrapText="1" shrinkToFit="1"/>
    </xf>
    <xf numFmtId="9" fontId="51" fillId="7" borderId="48" xfId="0" applyNumberFormat="1" applyFont="1" applyFill="1" applyBorder="1" applyAlignment="1">
      <alignment vertical="center" wrapText="1" shrinkToFit="1"/>
    </xf>
    <xf numFmtId="0" fontId="52" fillId="7" borderId="48" xfId="23" applyFont="1" applyFill="1" applyBorder="1" applyAlignment="1">
      <alignment horizontal="center" vertical="top" wrapText="1"/>
    </xf>
    <xf numFmtId="0" fontId="51" fillId="7" borderId="48" xfId="23" applyFont="1" applyFill="1" applyBorder="1" applyAlignment="1">
      <alignment horizontal="justify" vertical="top" wrapText="1"/>
    </xf>
    <xf numFmtId="0" fontId="51" fillId="7" borderId="48" xfId="0" applyFont="1" applyFill="1" applyBorder="1" applyAlignment="1">
      <alignment horizontal="left" vertical="top" wrapText="1"/>
    </xf>
    <xf numFmtId="0" fontId="51" fillId="7" borderId="48" xfId="0" applyFont="1" applyFill="1" applyBorder="1" applyAlignment="1">
      <alignment vertical="top" wrapText="1"/>
    </xf>
    <xf numFmtId="0" fontId="51" fillId="7" borderId="48" xfId="0" applyFont="1" applyFill="1" applyBorder="1" applyAlignment="1">
      <alignment vertical="top"/>
    </xf>
    <xf numFmtId="0" fontId="51" fillId="7" borderId="48" xfId="0" applyFont="1" applyFill="1" applyBorder="1" applyAlignment="1">
      <alignment horizontal="center" vertical="center" wrapText="1"/>
    </xf>
    <xf numFmtId="0" fontId="51" fillId="7" borderId="48" xfId="0" applyFont="1" applyFill="1" applyBorder="1" applyAlignment="1">
      <alignment vertical="center" wrapText="1"/>
    </xf>
    <xf numFmtId="0" fontId="72" fillId="7" borderId="48" xfId="0" applyFont="1" applyFill="1" applyBorder="1" applyAlignment="1">
      <alignment vertical="top" wrapText="1"/>
    </xf>
    <xf numFmtId="0" fontId="60" fillId="7" borderId="48" xfId="0" applyFont="1" applyFill="1" applyBorder="1" applyAlignment="1">
      <alignment vertical="top"/>
    </xf>
    <xf numFmtId="0" fontId="72" fillId="7" borderId="48" xfId="0" applyFont="1" applyFill="1" applyBorder="1" applyAlignment="1">
      <alignment horizontal="left" vertical="top" wrapText="1"/>
    </xf>
    <xf numFmtId="0" fontId="60" fillId="7" borderId="48" xfId="0" applyFont="1" applyFill="1" applyBorder="1" applyAlignment="1">
      <alignment vertical="top" wrapText="1"/>
    </xf>
    <xf numFmtId="0" fontId="60" fillId="7" borderId="48" xfId="0" applyFont="1" applyFill="1" applyBorder="1" applyAlignment="1">
      <alignment horizontal="center" vertical="center" wrapText="1"/>
    </xf>
    <xf numFmtId="0" fontId="60" fillId="7" borderId="48" xfId="0" applyFont="1" applyFill="1" applyBorder="1" applyAlignment="1">
      <alignment vertical="center" wrapText="1"/>
    </xf>
    <xf numFmtId="0" fontId="60" fillId="7" borderId="48" xfId="0" applyFont="1" applyFill="1" applyBorder="1" applyAlignment="1">
      <alignment horizontal="center" vertical="top" wrapText="1"/>
    </xf>
    <xf numFmtId="0" fontId="60" fillId="0" borderId="0" xfId="0" applyFont="1" applyAlignment="1">
      <alignment vertical="top"/>
    </xf>
    <xf numFmtId="0" fontId="60" fillId="7" borderId="48" xfId="0" applyFont="1" applyFill="1" applyBorder="1"/>
    <xf numFmtId="0" fontId="72" fillId="0" borderId="0" xfId="0" applyFont="1" applyAlignment="1">
      <alignment horizontal="left" vertical="top" wrapText="1"/>
    </xf>
    <xf numFmtId="0" fontId="60" fillId="0" borderId="0" xfId="0" applyFont="1" applyAlignment="1">
      <alignment vertical="top" wrapText="1"/>
    </xf>
    <xf numFmtId="0" fontId="60" fillId="0" borderId="0" xfId="0" applyFont="1" applyAlignment="1">
      <alignment horizontal="center" vertical="top" wrapText="1"/>
    </xf>
    <xf numFmtId="0" fontId="86" fillId="3" borderId="0" xfId="8" applyFont="1" applyFill="1" applyAlignment="1">
      <alignment horizontal="center" vertical="center" wrapText="1"/>
    </xf>
    <xf numFmtId="0" fontId="181" fillId="2" borderId="105" xfId="8" applyFont="1" applyFill="1" applyBorder="1" applyAlignment="1">
      <alignment horizontal="center" vertical="center"/>
    </xf>
    <xf numFmtId="0" fontId="182" fillId="3" borderId="0" xfId="19" applyFont="1" applyFill="1"/>
    <xf numFmtId="0" fontId="72" fillId="3" borderId="0" xfId="20" applyFont="1" applyFill="1" applyAlignment="1">
      <alignment horizontal="left" vertical="top"/>
    </xf>
    <xf numFmtId="0" fontId="79" fillId="3" borderId="48" xfId="20" applyFont="1" applyFill="1" applyBorder="1" applyAlignment="1">
      <alignment wrapText="1"/>
    </xf>
    <xf numFmtId="0" fontId="52" fillId="3" borderId="0" xfId="0" applyFont="1" applyFill="1" applyAlignment="1">
      <alignment vertical="center" wrapText="1"/>
    </xf>
    <xf numFmtId="0" fontId="114" fillId="3" borderId="79" xfId="0" applyFont="1" applyFill="1" applyBorder="1" applyAlignment="1">
      <alignment horizontal="center" vertical="center"/>
    </xf>
    <xf numFmtId="0" fontId="110" fillId="17" borderId="82" xfId="0" applyFont="1" applyFill="1" applyBorder="1" applyAlignment="1">
      <alignment horizontal="center" vertical="center" wrapText="1"/>
    </xf>
    <xf numFmtId="0" fontId="57" fillId="3" borderId="0" xfId="8" applyFont="1" applyFill="1"/>
    <xf numFmtId="0" fontId="34" fillId="3" borderId="0" xfId="8" applyFill="1" applyAlignment="1">
      <alignment horizontal="center"/>
    </xf>
    <xf numFmtId="0" fontId="43" fillId="3" borderId="0" xfId="8" applyFont="1" applyFill="1"/>
    <xf numFmtId="0" fontId="110" fillId="17" borderId="80" xfId="8" applyFont="1" applyFill="1" applyBorder="1" applyAlignment="1">
      <alignment horizontal="center" vertical="center"/>
    </xf>
    <xf numFmtId="0" fontId="70" fillId="10" borderId="83" xfId="0" applyFont="1" applyFill="1" applyBorder="1" applyAlignment="1">
      <alignment horizontal="center" vertical="center" wrapText="1"/>
    </xf>
    <xf numFmtId="0" fontId="70" fillId="10" borderId="81" xfId="0" applyFont="1" applyFill="1" applyBorder="1" applyAlignment="1">
      <alignment horizontal="center" vertical="center" wrapText="1"/>
    </xf>
    <xf numFmtId="0" fontId="57" fillId="0" borderId="146" xfId="8" applyFont="1" applyBorder="1"/>
    <xf numFmtId="0" fontId="43" fillId="0" borderId="147" xfId="8" applyFont="1" applyBorder="1"/>
    <xf numFmtId="0" fontId="119" fillId="3" borderId="148" xfId="0" applyFont="1" applyFill="1" applyBorder="1" applyAlignment="1">
      <alignment vertical="center" wrapText="1"/>
    </xf>
    <xf numFmtId="0" fontId="119" fillId="3" borderId="149" xfId="0" applyFont="1" applyFill="1" applyBorder="1" applyAlignment="1">
      <alignment vertical="center" wrapText="1"/>
    </xf>
    <xf numFmtId="0" fontId="119" fillId="3" borderId="147" xfId="0" applyFont="1" applyFill="1" applyBorder="1" applyAlignment="1">
      <alignment vertical="center" wrapText="1"/>
    </xf>
    <xf numFmtId="0" fontId="57" fillId="0" borderId="32" xfId="8" applyFont="1" applyBorder="1"/>
    <xf numFmtId="0" fontId="57" fillId="16" borderId="27" xfId="8" applyFont="1" applyFill="1" applyBorder="1"/>
    <xf numFmtId="0" fontId="57" fillId="0" borderId="20" xfId="8" applyFont="1" applyBorder="1"/>
    <xf numFmtId="0" fontId="119" fillId="3" borderId="20" xfId="0" applyFont="1" applyFill="1" applyBorder="1" applyAlignment="1">
      <alignment vertical="center" wrapText="1"/>
    </xf>
    <xf numFmtId="0" fontId="51" fillId="3" borderId="40" xfId="2" applyFont="1" applyFill="1" applyBorder="1" applyAlignment="1">
      <alignment vertical="center" wrapText="1"/>
    </xf>
    <xf numFmtId="0" fontId="57" fillId="3" borderId="20" xfId="8" applyFont="1" applyFill="1" applyBorder="1"/>
    <xf numFmtId="0" fontId="57" fillId="3" borderId="150" xfId="8" applyFont="1" applyFill="1" applyBorder="1"/>
    <xf numFmtId="0" fontId="43" fillId="3" borderId="33" xfId="8" applyFont="1" applyFill="1" applyBorder="1"/>
    <xf numFmtId="0" fontId="183" fillId="0" borderId="48" xfId="8" applyFont="1" applyBorder="1" applyAlignment="1">
      <alignment horizontal="left"/>
    </xf>
    <xf numFmtId="0" fontId="183" fillId="0" borderId="48" xfId="8" applyFont="1" applyBorder="1"/>
    <xf numFmtId="0" fontId="183" fillId="0" borderId="48" xfId="8" applyFont="1" applyBorder="1" applyAlignment="1">
      <alignment horizontal="left" vertical="center" wrapText="1"/>
    </xf>
    <xf numFmtId="0" fontId="183" fillId="29" borderId="48" xfId="8" applyFont="1" applyFill="1" applyBorder="1" applyAlignment="1">
      <alignment horizontal="left" vertical="center" wrapText="1"/>
    </xf>
    <xf numFmtId="0" fontId="183" fillId="5" borderId="48" xfId="8" applyFont="1" applyFill="1" applyBorder="1" applyAlignment="1">
      <alignment horizontal="left" vertical="center" wrapText="1"/>
    </xf>
    <xf numFmtId="0" fontId="37" fillId="0" borderId="78" xfId="0" applyFont="1" applyBorder="1" applyAlignment="1">
      <alignment horizontal="center" vertical="center"/>
    </xf>
    <xf numFmtId="0" fontId="184" fillId="17" borderId="80" xfId="8" applyFont="1" applyFill="1" applyBorder="1" applyAlignment="1">
      <alignment horizontal="center" vertical="center"/>
    </xf>
    <xf numFmtId="0" fontId="60" fillId="3" borderId="0" xfId="0" applyFont="1" applyFill="1" applyAlignment="1">
      <alignment vertical="top"/>
    </xf>
    <xf numFmtId="0" fontId="44" fillId="0" borderId="48" xfId="4" applyBorder="1" applyAlignment="1" applyProtection="1">
      <alignment horizontal="center" vertical="center"/>
    </xf>
    <xf numFmtId="0" fontId="72" fillId="3" borderId="0" xfId="0" applyFont="1" applyFill="1" applyAlignment="1">
      <alignment wrapText="1"/>
    </xf>
    <xf numFmtId="0" fontId="72" fillId="3" borderId="0" xfId="0" applyFont="1" applyFill="1" applyAlignment="1">
      <alignment horizontal="left" wrapText="1"/>
    </xf>
    <xf numFmtId="0" fontId="60" fillId="3" borderId="0" xfId="0" applyFont="1" applyFill="1" applyAlignment="1">
      <alignment wrapText="1"/>
    </xf>
    <xf numFmtId="0" fontId="186" fillId="3" borderId="0" xfId="0" applyFont="1" applyFill="1" applyAlignment="1">
      <alignment horizontal="center" vertical="center"/>
    </xf>
    <xf numFmtId="0" fontId="58" fillId="3" borderId="121" xfId="2" applyFont="1" applyFill="1" applyBorder="1" applyAlignment="1">
      <alignment horizontal="left" vertical="center" wrapText="1"/>
    </xf>
    <xf numFmtId="0" fontId="187" fillId="3" borderId="0" xfId="0" applyFont="1" applyFill="1" applyAlignment="1">
      <alignment vertical="center" wrapText="1"/>
    </xf>
    <xf numFmtId="0" fontId="156" fillId="3" borderId="0" xfId="0" applyFont="1" applyFill="1" applyAlignment="1" applyProtection="1">
      <alignment vertical="center" wrapText="1"/>
      <protection locked="0"/>
    </xf>
    <xf numFmtId="0" fontId="154" fillId="0" borderId="0" xfId="0" applyFont="1" applyAlignment="1" applyProtection="1">
      <alignment vertical="center" wrapText="1"/>
      <protection locked="0"/>
    </xf>
    <xf numFmtId="0" fontId="154" fillId="4" borderId="0" xfId="0" applyFont="1" applyFill="1" applyAlignment="1" applyProtection="1">
      <alignment horizontal="left"/>
      <protection locked="0"/>
    </xf>
    <xf numFmtId="0" fontId="154" fillId="4" borderId="0" xfId="0" applyFont="1" applyFill="1" applyAlignment="1" applyProtection="1">
      <alignment vertical="center" wrapText="1"/>
      <protection locked="0"/>
    </xf>
    <xf numFmtId="0" fontId="154" fillId="4" borderId="0" xfId="0" applyFont="1" applyFill="1" applyAlignment="1" applyProtection="1">
      <alignment horizontal="right"/>
      <protection locked="0"/>
    </xf>
    <xf numFmtId="0" fontId="60" fillId="4" borderId="0" xfId="0" applyFont="1" applyFill="1" applyProtection="1">
      <protection locked="0"/>
    </xf>
    <xf numFmtId="0" fontId="52" fillId="26" borderId="17" xfId="8" applyFont="1" applyFill="1" applyBorder="1" applyAlignment="1">
      <alignment horizontal="center" vertical="center" wrapText="1"/>
    </xf>
    <xf numFmtId="0" fontId="44" fillId="0" borderId="0" xfId="4" applyBorder="1" applyAlignment="1" applyProtection="1">
      <alignment horizontal="center" vertical="center"/>
    </xf>
    <xf numFmtId="0" fontId="50" fillId="0" borderId="35" xfId="16" applyFont="1" applyBorder="1" applyAlignment="1">
      <alignment horizontal="center" vertical="center" wrapText="1"/>
    </xf>
    <xf numFmtId="0" fontId="42" fillId="0" borderId="3" xfId="8" applyFont="1" applyBorder="1" applyAlignment="1">
      <alignment vertical="top" wrapText="1"/>
    </xf>
    <xf numFmtId="0" fontId="42" fillId="0" borderId="55" xfId="8" applyFont="1" applyBorder="1" applyAlignment="1">
      <alignment vertical="top" wrapText="1"/>
    </xf>
    <xf numFmtId="0" fontId="42" fillId="0" borderId="56" xfId="8" applyFont="1" applyBorder="1" applyAlignment="1">
      <alignment vertical="top" wrapText="1"/>
    </xf>
    <xf numFmtId="0" fontId="42" fillId="0" borderId="91" xfId="8" applyFont="1" applyBorder="1" applyAlignment="1">
      <alignment vertical="top" wrapText="1"/>
    </xf>
    <xf numFmtId="0" fontId="42" fillId="0" borderId="4" xfId="8" applyFont="1" applyBorder="1" applyAlignment="1">
      <alignment vertical="top" wrapText="1"/>
    </xf>
    <xf numFmtId="0" fontId="42" fillId="0" borderId="22" xfId="8" applyFont="1" applyBorder="1" applyAlignment="1">
      <alignment vertical="top" wrapText="1"/>
    </xf>
    <xf numFmtId="0" fontId="42" fillId="0" borderId="5" xfId="8" applyFont="1" applyBorder="1" applyAlignment="1">
      <alignment vertical="top" wrapText="1"/>
    </xf>
    <xf numFmtId="0" fontId="42" fillId="0" borderId="9" xfId="8" applyFont="1" applyBorder="1" applyAlignment="1">
      <alignment vertical="top" wrapText="1"/>
    </xf>
    <xf numFmtId="0" fontId="42" fillId="0" borderId="62" xfId="8" applyFont="1" applyBorder="1" applyAlignment="1">
      <alignment vertical="top" wrapText="1"/>
    </xf>
    <xf numFmtId="0" fontId="42" fillId="0" borderId="61" xfId="8" applyFont="1" applyBorder="1" applyAlignment="1">
      <alignment vertical="top" wrapText="1"/>
    </xf>
    <xf numFmtId="0" fontId="42" fillId="0" borderId="6" xfId="8" applyFont="1" applyBorder="1" applyAlignment="1">
      <alignment vertical="top" wrapText="1"/>
    </xf>
    <xf numFmtId="167" fontId="79" fillId="6" borderId="6" xfId="24" applyNumberFormat="1" applyFont="1" applyFill="1" applyBorder="1" applyAlignment="1">
      <alignment vertical="center" wrapText="1"/>
    </xf>
    <xf numFmtId="164" fontId="79" fillId="6" borderId="6" xfId="12" applyFont="1" applyFill="1" applyBorder="1" applyAlignment="1">
      <alignment vertical="center" wrapText="1"/>
    </xf>
    <xf numFmtId="167" fontId="79" fillId="6" borderId="6" xfId="12" applyNumberFormat="1" applyFont="1" applyFill="1" applyBorder="1" applyAlignment="1">
      <alignment vertical="center" wrapText="1"/>
    </xf>
    <xf numFmtId="0" fontId="42" fillId="0" borderId="2" xfId="8" applyFont="1" applyBorder="1" applyAlignment="1">
      <alignment vertical="top" wrapText="1"/>
    </xf>
    <xf numFmtId="0" fontId="42" fillId="0" borderId="54" xfId="8" applyFont="1" applyBorder="1" applyAlignment="1">
      <alignment vertical="top" wrapText="1"/>
    </xf>
    <xf numFmtId="0" fontId="42" fillId="0" borderId="63" xfId="8" applyFont="1" applyBorder="1" applyAlignment="1">
      <alignment vertical="top" wrapText="1"/>
    </xf>
    <xf numFmtId="0" fontId="42" fillId="0" borderId="57" xfId="8" applyFont="1" applyBorder="1" applyAlignment="1">
      <alignment vertical="top" wrapText="1"/>
    </xf>
    <xf numFmtId="0" fontId="42" fillId="0" borderId="1" xfId="8" applyFont="1" applyBorder="1" applyAlignment="1">
      <alignment vertical="top" wrapText="1"/>
    </xf>
    <xf numFmtId="0" fontId="42" fillId="0" borderId="7" xfId="8" applyFont="1" applyBorder="1" applyAlignment="1">
      <alignment vertical="top" wrapText="1"/>
    </xf>
    <xf numFmtId="167" fontId="79" fillId="6" borderId="7" xfId="12" applyNumberFormat="1" applyFont="1" applyFill="1" applyBorder="1" applyAlignment="1">
      <alignment vertical="center" wrapText="1"/>
    </xf>
    <xf numFmtId="0" fontId="50" fillId="0" borderId="33" xfId="16" applyFont="1" applyBorder="1" applyAlignment="1">
      <alignment horizontal="center" vertical="center" wrapText="1"/>
    </xf>
    <xf numFmtId="0" fontId="34" fillId="2" borderId="0" xfId="8" applyFill="1"/>
    <xf numFmtId="0" fontId="36" fillId="0" borderId="0" xfId="8" applyFont="1" applyAlignment="1">
      <alignment horizontal="center" wrapText="1"/>
    </xf>
    <xf numFmtId="0" fontId="46" fillId="0" borderId="0" xfId="8" applyFont="1"/>
    <xf numFmtId="0" fontId="89" fillId="37" borderId="0" xfId="8" applyFont="1" applyFill="1" applyAlignment="1">
      <alignment vertical="center"/>
    </xf>
    <xf numFmtId="0" fontId="89" fillId="37" borderId="0" xfId="8" applyFont="1" applyFill="1" applyAlignment="1">
      <alignment horizontal="center" vertical="center"/>
    </xf>
    <xf numFmtId="0" fontId="38" fillId="37" borderId="0" xfId="8" applyFont="1" applyFill="1" applyAlignment="1">
      <alignment vertical="center"/>
    </xf>
    <xf numFmtId="0" fontId="34" fillId="37" borderId="0" xfId="8" applyFill="1"/>
    <xf numFmtId="0" fontId="38" fillId="4" borderId="0" xfId="8" applyFont="1" applyFill="1" applyAlignment="1">
      <alignment vertical="center" wrapText="1"/>
    </xf>
    <xf numFmtId="0" fontId="82" fillId="26" borderId="0" xfId="8" applyFont="1" applyFill="1" applyAlignment="1">
      <alignment horizontal="center" vertical="center"/>
    </xf>
    <xf numFmtId="0" fontId="79" fillId="35" borderId="48" xfId="8" applyFont="1" applyFill="1" applyBorder="1" applyAlignment="1">
      <alignment horizontal="center" vertical="center" wrapText="1"/>
    </xf>
    <xf numFmtId="0" fontId="79" fillId="46" borderId="48" xfId="8" applyFont="1" applyFill="1" applyBorder="1" applyAlignment="1">
      <alignment horizontal="center" vertical="center" wrapText="1"/>
    </xf>
    <xf numFmtId="0" fontId="79" fillId="0" borderId="9" xfId="8" applyFont="1" applyBorder="1" applyAlignment="1">
      <alignment vertical="center" wrapText="1"/>
    </xf>
    <xf numFmtId="164" fontId="79" fillId="6" borderId="61" xfId="12" applyFont="1" applyFill="1" applyBorder="1" applyAlignment="1">
      <alignment vertical="center" wrapText="1"/>
    </xf>
    <xf numFmtId="164" fontId="79" fillId="6" borderId="7" xfId="12" applyFont="1" applyFill="1" applyBorder="1" applyAlignment="1">
      <alignment vertical="center" wrapText="1"/>
    </xf>
    <xf numFmtId="164" fontId="79" fillId="6" borderId="57" xfId="12" applyFont="1" applyFill="1" applyBorder="1" applyAlignment="1">
      <alignment vertical="center" wrapText="1"/>
    </xf>
    <xf numFmtId="0" fontId="50" fillId="0" borderId="22" xfId="16" applyFont="1" applyBorder="1" applyAlignment="1">
      <alignment horizontal="center" vertical="center" wrapText="1"/>
    </xf>
    <xf numFmtId="0" fontId="114" fillId="14" borderId="0" xfId="16" applyFont="1" applyFill="1" applyAlignment="1">
      <alignment vertical="center" wrapText="1"/>
    </xf>
    <xf numFmtId="0" fontId="38" fillId="3" borderId="15" xfId="24" applyNumberFormat="1" applyFont="1" applyFill="1" applyBorder="1" applyAlignment="1">
      <alignment horizontal="center" vertical="center" wrapText="1"/>
    </xf>
    <xf numFmtId="0" fontId="89" fillId="3" borderId="0" xfId="8" applyFont="1" applyFill="1" applyAlignment="1">
      <alignment vertical="center"/>
    </xf>
    <xf numFmtId="0" fontId="89" fillId="3" borderId="0" xfId="8" applyFont="1" applyFill="1" applyAlignment="1">
      <alignment horizontal="center" vertical="center"/>
    </xf>
    <xf numFmtId="0" fontId="38" fillId="3" borderId="0" xfId="8" applyFont="1" applyFill="1" applyAlignment="1">
      <alignment vertical="center"/>
    </xf>
    <xf numFmtId="0" fontId="22" fillId="0" borderId="0" xfId="27"/>
    <xf numFmtId="0" fontId="22" fillId="0" borderId="0" xfId="27" applyAlignment="1">
      <alignment horizontal="left"/>
    </xf>
    <xf numFmtId="0" fontId="44" fillId="0" borderId="0" xfId="4" quotePrefix="1" applyBorder="1" applyAlignment="1" applyProtection="1"/>
    <xf numFmtId="9" fontId="75" fillId="3" borderId="1" xfId="8" applyNumberFormat="1" applyFont="1" applyFill="1" applyBorder="1" applyAlignment="1">
      <alignment horizontal="center" vertical="center" wrapText="1"/>
    </xf>
    <xf numFmtId="0" fontId="22" fillId="3" borderId="0" xfId="18" applyFont="1" applyFill="1" applyAlignment="1">
      <alignment vertical="top" wrapText="1"/>
    </xf>
    <xf numFmtId="0" fontId="22" fillId="0" borderId="0" xfId="18" applyFont="1" applyAlignment="1">
      <alignment vertical="top" wrapText="1"/>
    </xf>
    <xf numFmtId="0" fontId="52" fillId="3" borderId="27" xfId="0" applyFont="1" applyFill="1" applyBorder="1" applyAlignment="1">
      <alignment horizontal="center" vertical="center" wrapText="1"/>
    </xf>
    <xf numFmtId="0" fontId="0" fillId="3" borderId="0" xfId="0" applyFill="1"/>
    <xf numFmtId="0" fontId="163" fillId="0" borderId="0" xfId="4" applyFont="1" applyBorder="1" applyAlignment="1" applyProtection="1">
      <alignment horizontal="center" vertical="center"/>
    </xf>
    <xf numFmtId="0" fontId="191" fillId="0" borderId="22" xfId="4" applyFont="1" applyBorder="1" applyAlignment="1" applyProtection="1">
      <alignment horizontal="center" vertical="center"/>
    </xf>
    <xf numFmtId="0" fontId="191" fillId="0" borderId="7" xfId="4" applyFont="1" applyBorder="1" applyAlignment="1" applyProtection="1">
      <alignment horizontal="center" vertical="center"/>
    </xf>
    <xf numFmtId="0" fontId="191" fillId="0" borderId="48" xfId="4" applyFont="1" applyBorder="1" applyAlignment="1" applyProtection="1">
      <alignment horizontal="center" vertical="center"/>
    </xf>
    <xf numFmtId="0" fontId="191" fillId="0" borderId="48" xfId="4" applyFont="1" applyFill="1" applyBorder="1" applyAlignment="1" applyProtection="1">
      <alignment horizontal="center" vertical="center"/>
    </xf>
    <xf numFmtId="0" fontId="183" fillId="3" borderId="48" xfId="8" applyFont="1" applyFill="1" applyBorder="1" applyAlignment="1">
      <alignment vertical="center" wrapText="1"/>
    </xf>
    <xf numFmtId="0" fontId="183" fillId="3" borderId="48" xfId="8" applyFont="1" applyFill="1" applyBorder="1" applyAlignment="1">
      <alignment horizontal="left" vertical="center" wrapText="1"/>
    </xf>
    <xf numFmtId="0" fontId="127" fillId="3" borderId="0" xfId="16" applyFont="1" applyFill="1"/>
    <xf numFmtId="10" fontId="127" fillId="3" borderId="0" xfId="16" applyNumberFormat="1" applyFont="1" applyFill="1"/>
    <xf numFmtId="0" fontId="34" fillId="3" borderId="0" xfId="16" applyFill="1"/>
    <xf numFmtId="0" fontId="128" fillId="3" borderId="93" xfId="16" applyFont="1" applyFill="1" applyBorder="1" applyAlignment="1">
      <alignment horizontal="center" vertical="center"/>
    </xf>
    <xf numFmtId="0" fontId="109" fillId="3" borderId="93" xfId="16" applyFont="1" applyFill="1" applyBorder="1" applyAlignment="1">
      <alignment horizontal="center"/>
    </xf>
    <xf numFmtId="0" fontId="109" fillId="3" borderId="92" xfId="16" applyFont="1" applyFill="1" applyBorder="1" applyAlignment="1">
      <alignment horizontal="center"/>
    </xf>
    <xf numFmtId="0" fontId="107" fillId="3" borderId="0" xfId="16" applyFont="1" applyFill="1"/>
    <xf numFmtId="0" fontId="36" fillId="3" borderId="0" xfId="16" applyFont="1" applyFill="1"/>
    <xf numFmtId="0" fontId="192" fillId="0" borderId="8" xfId="8" applyFont="1" applyBorder="1" applyAlignment="1">
      <alignment vertical="center" wrapText="1"/>
    </xf>
    <xf numFmtId="0" fontId="60" fillId="0" borderId="11" xfId="8" applyFont="1" applyBorder="1"/>
    <xf numFmtId="0" fontId="192" fillId="3" borderId="5" xfId="8" applyFont="1" applyFill="1" applyBorder="1" applyAlignment="1">
      <alignment horizontal="center" vertical="center" wrapText="1"/>
    </xf>
    <xf numFmtId="0" fontId="192" fillId="0" borderId="48" xfId="8" applyFont="1" applyBorder="1" applyAlignment="1">
      <alignment vertical="center" wrapText="1"/>
    </xf>
    <xf numFmtId="0" fontId="60" fillId="0" borderId="6" xfId="8" applyFont="1" applyBorder="1"/>
    <xf numFmtId="0" fontId="192" fillId="3" borderId="2" xfId="8" applyFont="1" applyFill="1" applyBorder="1" applyAlignment="1">
      <alignment horizontal="center" vertical="center" wrapText="1"/>
    </xf>
    <xf numFmtId="0" fontId="192" fillId="0" borderId="1" xfId="8" applyFont="1" applyBorder="1" applyAlignment="1">
      <alignment vertical="center" wrapText="1"/>
    </xf>
    <xf numFmtId="0" fontId="60" fillId="0" borderId="7" xfId="8" applyFont="1" applyBorder="1"/>
    <xf numFmtId="0" fontId="78" fillId="0" borderId="95" xfId="8" applyFont="1" applyBorder="1" applyAlignment="1">
      <alignment horizontal="center" vertical="center" wrapText="1"/>
    </xf>
    <xf numFmtId="0" fontId="78" fillId="0" borderId="86" xfId="8" applyFont="1" applyBorder="1" applyAlignment="1">
      <alignment horizontal="center" vertical="center" wrapText="1"/>
    </xf>
    <xf numFmtId="0" fontId="34" fillId="3" borderId="0" xfId="8" applyFill="1" applyAlignment="1">
      <alignment vertical="center" wrapText="1"/>
    </xf>
    <xf numFmtId="0" fontId="88" fillId="3" borderId="0" xfId="2" applyFont="1" applyFill="1" applyBorder="1" applyAlignment="1"/>
    <xf numFmtId="0" fontId="114" fillId="3" borderId="0" xfId="16" applyFont="1" applyFill="1" applyAlignment="1">
      <alignment vertical="center" wrapText="1"/>
    </xf>
    <xf numFmtId="0" fontId="46" fillId="3" borderId="0" xfId="8" applyFont="1" applyFill="1"/>
    <xf numFmtId="0" fontId="36" fillId="3" borderId="0" xfId="8" applyFont="1" applyFill="1" applyAlignment="1">
      <alignment horizontal="center" wrapText="1"/>
    </xf>
    <xf numFmtId="0" fontId="41" fillId="0" borderId="48" xfId="8" applyFont="1" applyFill="1" applyBorder="1" applyAlignment="1">
      <alignment horizontal="left" vertical="center" wrapText="1"/>
    </xf>
    <xf numFmtId="0" fontId="193" fillId="0" borderId="48" xfId="8" applyFont="1" applyFill="1" applyBorder="1" applyAlignment="1">
      <alignment horizontal="left" vertical="center" wrapText="1"/>
    </xf>
    <xf numFmtId="0" fontId="193" fillId="0" borderId="48" xfId="0" applyFont="1" applyFill="1" applyBorder="1" applyAlignment="1">
      <alignment vertical="center" wrapText="1"/>
    </xf>
    <xf numFmtId="0" fontId="41" fillId="0" borderId="48" xfId="8" applyFont="1" applyBorder="1" applyAlignment="1">
      <alignment horizontal="left" vertical="center" wrapText="1"/>
    </xf>
    <xf numFmtId="0" fontId="0" fillId="0" borderId="48" xfId="0" applyBorder="1" applyAlignment="1">
      <alignment horizontal="left" vertical="center" wrapText="1"/>
    </xf>
    <xf numFmtId="0" fontId="195" fillId="3" borderId="6" xfId="8" applyFont="1" applyFill="1" applyBorder="1" applyAlignment="1">
      <alignment horizontal="right" vertical="center" wrapText="1"/>
    </xf>
    <xf numFmtId="0" fontId="195" fillId="3" borderId="7" xfId="8" applyFont="1" applyFill="1" applyBorder="1" applyAlignment="1">
      <alignment horizontal="right" vertical="center" wrapText="1"/>
    </xf>
    <xf numFmtId="0" fontId="196" fillId="3" borderId="5" xfId="8" applyFont="1" applyFill="1" applyBorder="1" applyAlignment="1">
      <alignment horizontal="left" vertical="center"/>
    </xf>
    <xf numFmtId="0" fontId="196" fillId="3" borderId="5" xfId="8" applyFont="1" applyFill="1" applyBorder="1" applyAlignment="1">
      <alignment horizontal="left" vertical="center" wrapText="1"/>
    </xf>
    <xf numFmtId="0" fontId="195" fillId="0" borderId="2" xfId="8" applyFont="1" applyBorder="1"/>
    <xf numFmtId="0" fontId="74" fillId="3" borderId="48" xfId="8" applyFont="1" applyFill="1" applyBorder="1" applyAlignment="1">
      <alignment horizontal="center" vertical="center"/>
    </xf>
    <xf numFmtId="0" fontId="74" fillId="3" borderId="6" xfId="8" applyFont="1" applyFill="1" applyBorder="1" applyAlignment="1">
      <alignment horizontal="center" vertical="center"/>
    </xf>
    <xf numFmtId="0" fontId="74" fillId="3" borderId="1" xfId="8" applyFont="1" applyFill="1" applyBorder="1" applyAlignment="1">
      <alignment horizontal="center" vertical="center"/>
    </xf>
    <xf numFmtId="0" fontId="74" fillId="3" borderId="7" xfId="8" applyFont="1" applyFill="1" applyBorder="1" applyAlignment="1">
      <alignment horizontal="center" wrapText="1"/>
    </xf>
    <xf numFmtId="0" fontId="70" fillId="3" borderId="48" xfId="0" applyFont="1" applyFill="1" applyBorder="1" applyAlignment="1">
      <alignment horizontal="center" vertical="top" wrapText="1"/>
    </xf>
    <xf numFmtId="0" fontId="70" fillId="3" borderId="8" xfId="0" applyFont="1" applyFill="1" applyBorder="1" applyAlignment="1">
      <alignment horizontal="left" vertical="top" wrapText="1"/>
    </xf>
    <xf numFmtId="0" fontId="51" fillId="3" borderId="8" xfId="0" applyFont="1" applyFill="1" applyBorder="1" applyAlignment="1">
      <alignment horizontal="left" vertical="center" wrapText="1"/>
    </xf>
    <xf numFmtId="0" fontId="70" fillId="3" borderId="1" xfId="0" applyFont="1" applyFill="1" applyBorder="1" applyAlignment="1">
      <alignment horizontal="center" vertical="top" wrapText="1"/>
    </xf>
    <xf numFmtId="0" fontId="60" fillId="3" borderId="48" xfId="0" applyFont="1" applyFill="1" applyBorder="1" applyAlignment="1">
      <alignment horizontal="left" vertical="top" wrapText="1"/>
    </xf>
    <xf numFmtId="0" fontId="51" fillId="0" borderId="3" xfId="0" applyFont="1" applyBorder="1" applyAlignment="1">
      <alignment horizontal="left" vertical="center"/>
    </xf>
    <xf numFmtId="0" fontId="60" fillId="3" borderId="4" xfId="0" applyFont="1" applyFill="1" applyBorder="1" applyAlignment="1">
      <alignment horizontal="center" vertical="center" wrapText="1"/>
    </xf>
    <xf numFmtId="0" fontId="51" fillId="2" borderId="5" xfId="0" applyFont="1" applyFill="1" applyBorder="1" applyAlignment="1">
      <alignment horizontal="left" vertical="center"/>
    </xf>
    <xf numFmtId="0" fontId="60" fillId="3" borderId="48" xfId="0" applyFont="1" applyFill="1" applyBorder="1" applyAlignment="1">
      <alignment horizontal="center" vertical="center" wrapText="1"/>
    </xf>
    <xf numFmtId="0" fontId="51" fillId="2" borderId="0" xfId="0" applyFont="1" applyFill="1" applyAlignment="1">
      <alignment horizontal="left"/>
    </xf>
    <xf numFmtId="0" fontId="110" fillId="3" borderId="0" xfId="0" applyFont="1" applyFill="1" applyAlignment="1">
      <alignment horizontal="left" vertical="center" textRotation="90" wrapText="1"/>
    </xf>
    <xf numFmtId="0" fontId="114" fillId="0" borderId="0" xfId="0" applyFont="1" applyAlignment="1">
      <alignment horizontal="left" vertical="center" textRotation="90" wrapText="1"/>
    </xf>
    <xf numFmtId="0" fontId="117" fillId="15" borderId="32" xfId="8" applyFont="1" applyFill="1" applyBorder="1" applyAlignment="1">
      <alignment horizontal="left" vertical="center" wrapText="1"/>
    </xf>
    <xf numFmtId="0" fontId="88" fillId="8" borderId="152" xfId="2" applyFont="1" applyFill="1" applyBorder="1" applyAlignment="1">
      <alignment horizontal="left" vertical="center" wrapText="1"/>
    </xf>
    <xf numFmtId="0" fontId="42" fillId="0" borderId="48" xfId="8" applyFont="1" applyBorder="1" applyAlignment="1">
      <alignment horizontal="center" vertical="center" wrapText="1"/>
    </xf>
    <xf numFmtId="0" fontId="42" fillId="0" borderId="48" xfId="0" applyFont="1" applyBorder="1" applyAlignment="1">
      <alignment horizontal="center" vertical="center" wrapText="1"/>
    </xf>
    <xf numFmtId="0" fontId="92" fillId="17" borderId="48" xfId="8" applyFont="1" applyFill="1" applyBorder="1" applyAlignment="1">
      <alignment horizontal="center" vertical="center"/>
    </xf>
    <xf numFmtId="0" fontId="110" fillId="17" borderId="48" xfId="0" applyFont="1" applyFill="1" applyBorder="1" applyAlignment="1">
      <alignment horizontal="center" vertical="center" wrapText="1"/>
    </xf>
    <xf numFmtId="0" fontId="51" fillId="10" borderId="48" xfId="0" applyFont="1" applyFill="1" applyBorder="1" applyAlignment="1">
      <alignment horizontal="center" vertical="center" wrapText="1"/>
    </xf>
    <xf numFmtId="0" fontId="51" fillId="10" borderId="48" xfId="0" applyFont="1" applyFill="1" applyBorder="1" applyAlignment="1">
      <alignment horizontal="center" vertical="center"/>
    </xf>
    <xf numFmtId="0" fontId="51" fillId="10" borderId="48" xfId="8" applyFont="1" applyFill="1" applyBorder="1" applyAlignment="1">
      <alignment horizontal="center" vertical="center" wrapText="1"/>
    </xf>
    <xf numFmtId="0" fontId="43" fillId="0" borderId="48" xfId="8" applyFont="1" applyBorder="1" applyAlignment="1">
      <alignment horizontal="center" vertical="center"/>
    </xf>
    <xf numFmtId="0" fontId="147" fillId="3" borderId="48" xfId="0" applyFont="1" applyFill="1" applyBorder="1" applyAlignment="1">
      <alignment vertical="center" wrapText="1"/>
    </xf>
    <xf numFmtId="0" fontId="119" fillId="3" borderId="48" xfId="0" applyFont="1" applyFill="1" applyBorder="1" applyAlignment="1">
      <alignment vertical="center" wrapText="1"/>
    </xf>
    <xf numFmtId="0" fontId="177" fillId="3" borderId="48" xfId="0" applyFont="1" applyFill="1" applyBorder="1" applyAlignment="1">
      <alignment vertical="center" wrapText="1"/>
    </xf>
    <xf numFmtId="0" fontId="43" fillId="0" borderId="48" xfId="8" applyFont="1" applyBorder="1" applyAlignment="1">
      <alignment wrapText="1"/>
    </xf>
    <xf numFmtId="0" fontId="43" fillId="0" borderId="48" xfId="8" applyFont="1" applyBorder="1" applyAlignment="1">
      <alignment horizontal="center" vertical="center" wrapText="1"/>
    </xf>
    <xf numFmtId="0" fontId="184" fillId="17" borderId="156" xfId="8" applyFont="1" applyFill="1" applyBorder="1" applyAlignment="1">
      <alignment horizontal="center" vertical="center"/>
    </xf>
    <xf numFmtId="0" fontId="57" fillId="0" borderId="160" xfId="8" applyFont="1" applyBorder="1"/>
    <xf numFmtId="0" fontId="43" fillId="0" borderId="163" xfId="8" applyFont="1" applyBorder="1" applyAlignment="1">
      <alignment wrapText="1"/>
    </xf>
    <xf numFmtId="0" fontId="42" fillId="0" borderId="48" xfId="8" applyFont="1" applyBorder="1" applyAlignment="1">
      <alignment vertical="center" wrapText="1"/>
    </xf>
    <xf numFmtId="0" fontId="119" fillId="3" borderId="164" xfId="0" applyFont="1" applyFill="1" applyBorder="1" applyAlignment="1">
      <alignment vertical="center" wrapText="1"/>
    </xf>
    <xf numFmtId="167" fontId="81" fillId="48" borderId="48" xfId="27" applyNumberFormat="1" applyFont="1" applyFill="1" applyBorder="1"/>
    <xf numFmtId="0" fontId="22" fillId="48" borderId="48" xfId="27" applyFill="1" applyBorder="1"/>
    <xf numFmtId="0" fontId="22" fillId="13" borderId="48" xfId="27" applyFill="1" applyBorder="1"/>
    <xf numFmtId="0" fontId="79" fillId="13" borderId="48" xfId="8" applyFont="1" applyFill="1" applyBorder="1" applyAlignment="1">
      <alignment vertical="center" wrapText="1"/>
    </xf>
    <xf numFmtId="44" fontId="22" fillId="13" borderId="48" xfId="27" applyNumberFormat="1" applyFill="1" applyBorder="1"/>
    <xf numFmtId="164" fontId="21" fillId="13" borderId="48" xfId="27" applyNumberFormat="1" applyFont="1" applyFill="1" applyBorder="1"/>
    <xf numFmtId="164" fontId="22" fillId="13" borderId="48" xfId="27" applyNumberFormat="1" applyFill="1" applyBorder="1"/>
    <xf numFmtId="0" fontId="79" fillId="48" borderId="48" xfId="8" applyFont="1" applyFill="1" applyBorder="1" applyAlignment="1">
      <alignment vertical="center" wrapText="1"/>
    </xf>
    <xf numFmtId="44" fontId="22" fillId="48" borderId="48" xfId="27" applyNumberFormat="1" applyFill="1" applyBorder="1"/>
    <xf numFmtId="0" fontId="22" fillId="3" borderId="0" xfId="27" applyFill="1"/>
    <xf numFmtId="167" fontId="81" fillId="13" borderId="48" xfId="27" applyNumberFormat="1" applyFont="1" applyFill="1" applyBorder="1"/>
    <xf numFmtId="0" fontId="80" fillId="26" borderId="48" xfId="27" applyFont="1" applyFill="1" applyBorder="1" applyAlignment="1">
      <alignment horizontal="center" vertical="center"/>
    </xf>
    <xf numFmtId="0" fontId="80" fillId="26" borderId="48" xfId="27" applyFont="1" applyFill="1" applyBorder="1" applyAlignment="1">
      <alignment horizontal="left" vertical="center"/>
    </xf>
    <xf numFmtId="0" fontId="80" fillId="26" borderId="48" xfId="27" applyFont="1" applyFill="1" applyBorder="1" applyAlignment="1">
      <alignment horizontal="center" vertical="center" wrapText="1"/>
    </xf>
    <xf numFmtId="166" fontId="150" fillId="26" borderId="48" xfId="26" applyNumberFormat="1" applyFont="1" applyFill="1" applyBorder="1" applyAlignment="1">
      <alignment horizontal="center" vertical="center" wrapText="1"/>
    </xf>
    <xf numFmtId="0" fontId="79" fillId="13" borderId="48" xfId="8" applyFont="1" applyFill="1" applyBorder="1" applyAlignment="1">
      <alignment horizontal="center" vertical="center" wrapText="1"/>
    </xf>
    <xf numFmtId="0" fontId="81" fillId="13" borderId="48" xfId="8" applyFont="1" applyFill="1" applyBorder="1" applyAlignment="1">
      <alignment vertical="center" wrapText="1"/>
    </xf>
    <xf numFmtId="2" fontId="64" fillId="13" borderId="48" xfId="8" applyNumberFormat="1" applyFont="1" applyFill="1" applyBorder="1" applyAlignment="1">
      <alignment vertical="center" wrapText="1"/>
    </xf>
    <xf numFmtId="0" fontId="79" fillId="48" borderId="48" xfId="8" applyFont="1" applyFill="1" applyBorder="1" applyAlignment="1">
      <alignment horizontal="center" vertical="center" wrapText="1"/>
    </xf>
    <xf numFmtId="0" fontId="81" fillId="48" borderId="48" xfId="8" applyFont="1" applyFill="1" applyBorder="1" applyAlignment="1">
      <alignment vertical="center" wrapText="1"/>
    </xf>
    <xf numFmtId="164" fontId="64" fillId="48" borderId="48" xfId="8" applyNumberFormat="1" applyFont="1" applyFill="1" applyBorder="1" applyAlignment="1">
      <alignment vertical="center" wrapText="1"/>
    </xf>
    <xf numFmtId="164" fontId="22" fillId="5" borderId="48" xfId="27" applyNumberFormat="1" applyFill="1" applyBorder="1"/>
    <xf numFmtId="0" fontId="80" fillId="0" borderId="0" xfId="10" applyFont="1" applyBorder="1" applyAlignment="1">
      <alignment vertical="center" textRotation="90" wrapText="1"/>
    </xf>
    <xf numFmtId="0" fontId="79" fillId="0" borderId="0" xfId="8" applyFont="1" applyBorder="1" applyAlignment="1">
      <alignment vertical="center" wrapText="1"/>
    </xf>
    <xf numFmtId="0" fontId="79" fillId="3" borderId="0" xfId="8" applyFont="1" applyFill="1" applyBorder="1" applyAlignment="1">
      <alignment vertical="center" wrapText="1"/>
    </xf>
    <xf numFmtId="0" fontId="45" fillId="0" borderId="0" xfId="10" applyFont="1" applyBorder="1"/>
    <xf numFmtId="0" fontId="22" fillId="0" borderId="0" xfId="27" applyBorder="1"/>
    <xf numFmtId="164" fontId="64" fillId="48" borderId="48" xfId="8" applyNumberFormat="1" applyFont="1" applyFill="1" applyBorder="1" applyAlignment="1">
      <alignment horizontal="center" vertical="center" wrapText="1"/>
    </xf>
    <xf numFmtId="167" fontId="81" fillId="48" borderId="48" xfId="27" applyNumberFormat="1" applyFont="1" applyFill="1" applyBorder="1" applyAlignment="1">
      <alignment horizontal="center" vertical="center"/>
    </xf>
    <xf numFmtId="0" fontId="22" fillId="48" borderId="48" xfId="27" applyFill="1" applyBorder="1" applyAlignment="1">
      <alignment horizontal="center" vertical="center"/>
    </xf>
    <xf numFmtId="44" fontId="22" fillId="48" borderId="48" xfId="27" applyNumberFormat="1" applyFill="1" applyBorder="1" applyAlignment="1">
      <alignment horizontal="center" vertical="center"/>
    </xf>
    <xf numFmtId="0" fontId="80" fillId="3" borderId="0" xfId="10" applyFont="1" applyFill="1" applyBorder="1" applyAlignment="1">
      <alignment vertical="center" textRotation="90" wrapText="1"/>
    </xf>
    <xf numFmtId="0" fontId="153" fillId="0" borderId="0" xfId="10" applyFont="1" applyBorder="1" applyAlignment="1">
      <alignment vertical="center" textRotation="90" wrapText="1"/>
    </xf>
    <xf numFmtId="0" fontId="15" fillId="0" borderId="0" xfId="27" applyFont="1"/>
    <xf numFmtId="0" fontId="80" fillId="0" borderId="34" xfId="10" applyFont="1" applyFill="1" applyBorder="1" applyAlignment="1">
      <alignment vertical="center" textRotation="90" wrapText="1"/>
    </xf>
    <xf numFmtId="0" fontId="80" fillId="0" borderId="0" xfId="10" applyFont="1" applyFill="1" applyBorder="1" applyAlignment="1">
      <alignment vertical="center" textRotation="90" wrapText="1"/>
    </xf>
    <xf numFmtId="0" fontId="31" fillId="0" borderId="0" xfId="13" applyFill="1" applyAlignment="1">
      <alignment vertical="center"/>
    </xf>
    <xf numFmtId="0" fontId="80" fillId="3" borderId="34" xfId="10" applyFont="1" applyFill="1" applyBorder="1" applyAlignment="1">
      <alignment vertical="center" textRotation="90" wrapText="1"/>
    </xf>
    <xf numFmtId="0" fontId="31" fillId="3" borderId="0" xfId="13" applyFill="1" applyAlignment="1">
      <alignment vertical="center"/>
    </xf>
    <xf numFmtId="0" fontId="195" fillId="3" borderId="48" xfId="0" applyFont="1" applyFill="1" applyBorder="1" applyAlignment="1">
      <alignment horizontal="left" vertical="top" wrapText="1"/>
    </xf>
    <xf numFmtId="0" fontId="64" fillId="4" borderId="19" xfId="20" applyFont="1" applyFill="1" applyBorder="1" applyAlignment="1">
      <alignment horizontal="center" vertical="center" wrapText="1"/>
    </xf>
    <xf numFmtId="0" fontId="64" fillId="4" borderId="47" xfId="20" applyFont="1" applyFill="1" applyBorder="1" applyAlignment="1">
      <alignment horizontal="center" vertical="center" wrapText="1"/>
    </xf>
    <xf numFmtId="0" fontId="43" fillId="0" borderId="71" xfId="8" applyFont="1" applyBorder="1" applyAlignment="1">
      <alignment vertical="center" wrapText="1"/>
    </xf>
    <xf numFmtId="0" fontId="46" fillId="0" borderId="71" xfId="8" applyFont="1" applyBorder="1" applyAlignment="1">
      <alignment vertical="center" wrapText="1"/>
    </xf>
    <xf numFmtId="0" fontId="42" fillId="0" borderId="71" xfId="8" applyFont="1" applyBorder="1" applyAlignment="1">
      <alignment vertical="center"/>
    </xf>
    <xf numFmtId="0" fontId="119" fillId="3" borderId="74" xfId="0" applyFont="1" applyFill="1" applyBorder="1" applyAlignment="1">
      <alignment horizontal="center" vertical="center" wrapText="1"/>
    </xf>
    <xf numFmtId="0" fontId="119" fillId="3" borderId="70" xfId="0" applyFont="1" applyFill="1" applyBorder="1" applyAlignment="1">
      <alignment horizontal="center" vertical="center" wrapText="1"/>
    </xf>
    <xf numFmtId="0" fontId="119" fillId="3" borderId="71" xfId="0" applyFont="1" applyFill="1" applyBorder="1" applyAlignment="1">
      <alignment horizontal="center" vertical="center" wrapText="1"/>
    </xf>
    <xf numFmtId="0" fontId="43" fillId="0" borderId="71" xfId="8" applyFont="1" applyBorder="1" applyAlignment="1">
      <alignment horizontal="center" vertical="center" wrapText="1"/>
    </xf>
    <xf numFmtId="0" fontId="43" fillId="0" borderId="71" xfId="8" applyFont="1" applyBorder="1" applyAlignment="1">
      <alignment horizontal="center" vertical="center"/>
    </xf>
    <xf numFmtId="0" fontId="43" fillId="0" borderId="0" xfId="8" applyFont="1" applyAlignment="1">
      <alignment wrapText="1"/>
    </xf>
    <xf numFmtId="0" fontId="203" fillId="3" borderId="48" xfId="19" applyFont="1" applyFill="1" applyBorder="1" applyAlignment="1">
      <alignment horizontal="center" vertical="center" wrapText="1"/>
    </xf>
    <xf numFmtId="0" fontId="204" fillId="3" borderId="48" xfId="19" applyFont="1" applyFill="1" applyBorder="1" applyAlignment="1">
      <alignment horizontal="center" vertical="center" wrapText="1"/>
    </xf>
    <xf numFmtId="0" fontId="81" fillId="0" borderId="48" xfId="19" applyFont="1" applyBorder="1" applyAlignment="1">
      <alignment horizontal="center" vertical="center" wrapText="1"/>
    </xf>
    <xf numFmtId="0" fontId="81" fillId="0" borderId="48" xfId="19" applyFont="1" applyBorder="1" applyAlignment="1">
      <alignment horizontal="left" vertical="center" wrapText="1"/>
    </xf>
    <xf numFmtId="0" fontId="206" fillId="3" borderId="8" xfId="8" applyFont="1" applyFill="1" applyBorder="1" applyAlignment="1">
      <alignment horizontal="center" vertical="center" wrapText="1"/>
    </xf>
    <xf numFmtId="0" fontId="196" fillId="3" borderId="48" xfId="20" applyFont="1" applyFill="1" applyBorder="1" applyAlignment="1">
      <alignment vertical="top" wrapText="1"/>
    </xf>
    <xf numFmtId="0" fontId="196" fillId="3" borderId="48" xfId="20" applyFont="1" applyFill="1" applyBorder="1" applyAlignment="1">
      <alignment horizontal="center" vertical="top" wrapText="1"/>
    </xf>
    <xf numFmtId="0" fontId="195" fillId="3" borderId="48" xfId="0" applyFont="1" applyFill="1" applyBorder="1" applyAlignment="1">
      <alignment horizontal="justify" vertical="top"/>
    </xf>
    <xf numFmtId="0" fontId="195" fillId="3" borderId="48" xfId="0" applyFont="1" applyFill="1" applyBorder="1" applyAlignment="1">
      <alignment vertical="top" wrapText="1"/>
    </xf>
    <xf numFmtId="0" fontId="196" fillId="3" borderId="0" xfId="20" applyFont="1" applyFill="1" applyAlignment="1">
      <alignment wrapText="1"/>
    </xf>
    <xf numFmtId="0" fontId="207" fillId="0" borderId="48" xfId="0" applyFont="1" applyBorder="1" applyAlignment="1">
      <alignment vertical="top" wrapText="1"/>
    </xf>
    <xf numFmtId="0" fontId="196" fillId="3" borderId="48" xfId="20" applyFont="1" applyFill="1" applyBorder="1" applyAlignment="1">
      <alignment horizontal="left" vertical="top" wrapText="1"/>
    </xf>
    <xf numFmtId="0" fontId="195" fillId="0" borderId="48" xfId="0" applyFont="1" applyBorder="1" applyAlignment="1">
      <alignment vertical="top" wrapText="1"/>
    </xf>
    <xf numFmtId="0" fontId="195" fillId="0" borderId="48" xfId="0" applyFont="1" applyBorder="1" applyAlignment="1">
      <alignment vertical="center" wrapText="1"/>
    </xf>
    <xf numFmtId="0" fontId="72" fillId="3" borderId="48" xfId="20" applyFont="1" applyFill="1" applyBorder="1" applyAlignment="1">
      <alignment horizontal="left" vertical="top" wrapText="1"/>
    </xf>
    <xf numFmtId="0" fontId="208" fillId="0" borderId="48" xfId="0" applyFont="1" applyBorder="1" applyAlignment="1">
      <alignment horizontal="justify" vertical="top"/>
    </xf>
    <xf numFmtId="0" fontId="211" fillId="0" borderId="48" xfId="0" applyFont="1" applyBorder="1" applyAlignment="1">
      <alignment horizontal="justify" vertical="top"/>
    </xf>
    <xf numFmtId="0" fontId="195" fillId="0" borderId="5" xfId="0" applyFont="1" applyFill="1" applyBorder="1" applyAlignment="1">
      <alignment horizontal="justify" vertical="center" wrapText="1"/>
    </xf>
    <xf numFmtId="0" fontId="196" fillId="0" borderId="48" xfId="0" applyFont="1" applyFill="1" applyBorder="1" applyAlignment="1">
      <alignment horizontal="justify" vertical="center" wrapText="1"/>
    </xf>
    <xf numFmtId="0" fontId="196" fillId="0" borderId="6" xfId="0" applyFont="1" applyFill="1" applyBorder="1" applyAlignment="1">
      <alignment horizontal="justify" vertical="center" wrapText="1"/>
    </xf>
    <xf numFmtId="0" fontId="195" fillId="0" borderId="48" xfId="0" applyFont="1" applyFill="1" applyBorder="1" applyAlignment="1">
      <alignment horizontal="justify" vertical="center" wrapText="1"/>
    </xf>
    <xf numFmtId="0" fontId="195" fillId="0" borderId="6" xfId="0" applyFont="1" applyFill="1" applyBorder="1" applyAlignment="1">
      <alignment horizontal="justify" vertical="center" wrapText="1"/>
    </xf>
    <xf numFmtId="0" fontId="195" fillId="0" borderId="2" xfId="0" applyFont="1" applyFill="1" applyBorder="1" applyAlignment="1">
      <alignment horizontal="justify" vertical="center" wrapText="1"/>
    </xf>
    <xf numFmtId="0" fontId="195" fillId="0" borderId="1" xfId="0" applyFont="1" applyFill="1" applyBorder="1" applyAlignment="1">
      <alignment horizontal="justify" vertical="center" wrapText="1"/>
    </xf>
    <xf numFmtId="0" fontId="195" fillId="0" borderId="7" xfId="0" applyFont="1" applyFill="1" applyBorder="1" applyAlignment="1">
      <alignment horizontal="justify" vertical="center" wrapText="1"/>
    </xf>
    <xf numFmtId="0" fontId="215" fillId="49" borderId="5" xfId="0" applyFont="1" applyFill="1" applyBorder="1" applyAlignment="1">
      <alignment horizontal="justify" vertical="center" wrapText="1" readingOrder="1"/>
    </xf>
    <xf numFmtId="0" fontId="215" fillId="49" borderId="9" xfId="0" applyFont="1" applyFill="1" applyBorder="1" applyAlignment="1">
      <alignment horizontal="justify" vertical="top" wrapText="1" readingOrder="1"/>
    </xf>
    <xf numFmtId="0" fontId="215" fillId="49" borderId="48" xfId="0" applyFont="1" applyFill="1" applyBorder="1" applyAlignment="1">
      <alignment horizontal="center" vertical="center" wrapText="1" readingOrder="1"/>
    </xf>
    <xf numFmtId="0" fontId="34" fillId="0" borderId="48" xfId="8" applyFill="1" applyBorder="1" applyAlignment="1">
      <alignment horizontal="center" vertical="center"/>
    </xf>
    <xf numFmtId="0" fontId="79" fillId="3" borderId="13" xfId="8" applyFont="1" applyFill="1" applyBorder="1" applyAlignment="1">
      <alignment horizontal="center" vertical="center" wrapText="1"/>
    </xf>
    <xf numFmtId="0" fontId="79" fillId="3" borderId="37" xfId="8" applyFont="1" applyFill="1" applyBorder="1" applyAlignment="1">
      <alignment vertical="center" wrapText="1"/>
    </xf>
    <xf numFmtId="43" fontId="79" fillId="35" borderId="3" xfId="28" applyFont="1" applyFill="1" applyBorder="1" applyAlignment="1">
      <alignment vertical="center" wrapText="1"/>
    </xf>
    <xf numFmtId="2" fontId="79" fillId="6" borderId="5" xfId="8" applyNumberFormat="1" applyFont="1" applyFill="1" applyBorder="1" applyAlignment="1">
      <alignment vertical="center" wrapText="1"/>
    </xf>
    <xf numFmtId="0" fontId="38" fillId="2" borderId="61" xfId="8" applyFont="1" applyFill="1" applyBorder="1" applyAlignment="1">
      <alignment horizontal="justify" vertical="center" wrapText="1"/>
    </xf>
    <xf numFmtId="0" fontId="46" fillId="2" borderId="61" xfId="8" applyFont="1" applyFill="1" applyBorder="1" applyAlignment="1">
      <alignment horizontal="justify" vertical="center" wrapText="1"/>
    </xf>
    <xf numFmtId="0" fontId="38" fillId="2" borderId="48" xfId="8" applyFont="1" applyFill="1" applyBorder="1" applyAlignment="1">
      <alignment horizontal="center" vertical="center" wrapText="1"/>
    </xf>
    <xf numFmtId="9" fontId="38" fillId="2" borderId="6" xfId="24" applyFont="1" applyFill="1" applyBorder="1" applyAlignment="1">
      <alignment horizontal="center" vertical="center" wrapText="1"/>
    </xf>
    <xf numFmtId="43" fontId="38" fillId="2" borderId="5" xfId="26" applyFont="1" applyFill="1" applyBorder="1" applyAlignment="1">
      <alignment vertical="center" wrapText="1"/>
    </xf>
    <xf numFmtId="1" fontId="38" fillId="0" borderId="48" xfId="8" applyNumberFormat="1" applyFont="1" applyFill="1" applyBorder="1" applyAlignment="1">
      <alignment horizontal="center" vertical="center" wrapText="1"/>
    </xf>
    <xf numFmtId="3" fontId="38" fillId="2" borderId="5" xfId="8" applyNumberFormat="1" applyFont="1" applyFill="1" applyBorder="1" applyAlignment="1">
      <alignment horizontal="center" vertical="center" wrapText="1"/>
    </xf>
    <xf numFmtId="0" fontId="38" fillId="0" borderId="48" xfId="8" applyFont="1" applyFill="1" applyBorder="1" applyAlignment="1">
      <alignment horizontal="center" vertical="center" wrapText="1"/>
    </xf>
    <xf numFmtId="0" fontId="46" fillId="2" borderId="34" xfId="8" applyFont="1" applyFill="1" applyBorder="1" applyAlignment="1">
      <alignment vertical="center" wrapText="1"/>
    </xf>
    <xf numFmtId="0" fontId="46" fillId="2" borderId="91" xfId="8" applyFont="1" applyFill="1" applyBorder="1" applyAlignment="1">
      <alignment horizontal="center" vertical="center" wrapText="1"/>
    </xf>
    <xf numFmtId="0" fontId="46" fillId="2" borderId="96" xfId="8" applyFont="1" applyFill="1" applyBorder="1" applyAlignment="1">
      <alignment vertical="center" wrapText="1"/>
    </xf>
    <xf numFmtId="0" fontId="46" fillId="2" borderId="61" xfId="8" applyFont="1" applyFill="1" applyBorder="1" applyAlignment="1">
      <alignment horizontal="center" vertical="center" wrapText="1"/>
    </xf>
    <xf numFmtId="43" fontId="38" fillId="2" borderId="0" xfId="8" applyNumberFormat="1" applyFont="1" applyFill="1" applyAlignment="1">
      <alignment vertical="center" wrapText="1"/>
    </xf>
    <xf numFmtId="2" fontId="79" fillId="35" borderId="5" xfId="8" applyNumberFormat="1" applyFont="1" applyFill="1" applyBorder="1" applyAlignment="1">
      <alignment vertical="center" wrapText="1"/>
    </xf>
    <xf numFmtId="2" fontId="38" fillId="2" borderId="16" xfId="8" applyNumberFormat="1" applyFont="1" applyFill="1" applyBorder="1" applyAlignment="1">
      <alignment vertical="center" wrapText="1"/>
    </xf>
    <xf numFmtId="0" fontId="79" fillId="6" borderId="10" xfId="8" applyFont="1" applyFill="1" applyBorder="1" applyAlignment="1">
      <alignment vertical="center" wrapText="1"/>
    </xf>
    <xf numFmtId="164" fontId="79" fillId="6" borderId="11" xfId="8" applyNumberFormat="1" applyFont="1" applyFill="1" applyBorder="1" applyAlignment="1">
      <alignment vertical="center" wrapText="1"/>
    </xf>
    <xf numFmtId="0" fontId="79" fillId="6" borderId="12" xfId="8" applyFont="1" applyFill="1" applyBorder="1" applyAlignment="1">
      <alignment vertical="center" wrapText="1"/>
    </xf>
    <xf numFmtId="0" fontId="46" fillId="2" borderId="32" xfId="8" applyFont="1" applyFill="1" applyBorder="1" applyAlignment="1">
      <alignment vertical="center" wrapText="1"/>
    </xf>
    <xf numFmtId="2" fontId="38" fillId="3" borderId="5" xfId="8" applyNumberFormat="1" applyFont="1" applyFill="1" applyBorder="1" applyAlignment="1">
      <alignment vertical="center" wrapText="1"/>
    </xf>
    <xf numFmtId="0" fontId="40" fillId="3" borderId="12" xfId="8" applyFont="1" applyFill="1" applyBorder="1" applyAlignment="1">
      <alignment horizontal="center" vertical="center" wrapText="1"/>
    </xf>
    <xf numFmtId="0" fontId="35" fillId="0" borderId="0" xfId="8" applyFont="1" applyAlignment="1">
      <alignment horizontal="left" vertical="center" wrapText="1"/>
    </xf>
    <xf numFmtId="0" fontId="40" fillId="0" borderId="8" xfId="8" applyFont="1" applyFill="1" applyBorder="1" applyAlignment="1">
      <alignment vertical="center" wrapText="1"/>
    </xf>
    <xf numFmtId="0" fontId="40" fillId="3" borderId="5" xfId="8" applyFont="1" applyFill="1" applyBorder="1" applyAlignment="1">
      <alignment horizontal="center" vertical="center" wrapText="1"/>
    </xf>
    <xf numFmtId="0" fontId="40" fillId="0" borderId="48" xfId="8" applyFont="1" applyFill="1" applyBorder="1" applyAlignment="1">
      <alignment vertical="center" wrapText="1"/>
    </xf>
    <xf numFmtId="0" fontId="192" fillId="3" borderId="48" xfId="8" applyFont="1" applyFill="1" applyBorder="1" applyAlignment="1">
      <alignment horizontal="center" vertical="center" wrapText="1"/>
    </xf>
    <xf numFmtId="0" fontId="60" fillId="0" borderId="48" xfId="8" applyFont="1" applyBorder="1"/>
    <xf numFmtId="0" fontId="51" fillId="6" borderId="48" xfId="0" applyFont="1" applyFill="1" applyBorder="1" applyAlignment="1">
      <alignment horizontal="left" vertical="top" wrapText="1"/>
    </xf>
    <xf numFmtId="0" fontId="37" fillId="0" borderId="169" xfId="0" applyFont="1" applyBorder="1" applyAlignment="1">
      <alignment horizontal="center" vertical="center"/>
    </xf>
    <xf numFmtId="0" fontId="114" fillId="0" borderId="34" xfId="0" applyFont="1" applyBorder="1" applyAlignment="1">
      <alignment horizontal="center" vertical="center"/>
    </xf>
    <xf numFmtId="0" fontId="114" fillId="0" borderId="0" xfId="0" applyFont="1" applyBorder="1" applyAlignment="1">
      <alignment horizontal="center" vertical="center"/>
    </xf>
    <xf numFmtId="0" fontId="37" fillId="0" borderId="25" xfId="0" applyFont="1" applyBorder="1" applyAlignment="1">
      <alignment horizontal="center" vertical="center"/>
    </xf>
    <xf numFmtId="0" fontId="72" fillId="3" borderId="34" xfId="8" quotePrefix="1" applyFont="1" applyFill="1" applyBorder="1" applyAlignment="1">
      <alignment horizontal="center" vertical="center" wrapText="1"/>
    </xf>
    <xf numFmtId="0" fontId="72" fillId="3" borderId="0" xfId="8" quotePrefix="1" applyFont="1" applyFill="1" applyBorder="1" applyAlignment="1">
      <alignment horizontal="center" vertical="center" wrapText="1"/>
    </xf>
    <xf numFmtId="0" fontId="72" fillId="3" borderId="25" xfId="8" quotePrefix="1" applyFont="1" applyFill="1" applyBorder="1" applyAlignment="1">
      <alignment horizontal="center" vertical="center" wrapText="1"/>
    </xf>
    <xf numFmtId="0" fontId="51" fillId="26" borderId="172" xfId="8" applyFont="1" applyFill="1" applyBorder="1" applyAlignment="1">
      <alignment horizontal="center" vertical="center" wrapText="1"/>
    </xf>
    <xf numFmtId="0" fontId="72" fillId="26" borderId="173" xfId="8" applyFont="1" applyFill="1" applyBorder="1" applyAlignment="1">
      <alignment horizontal="center" vertical="center" wrapText="1"/>
    </xf>
    <xf numFmtId="0" fontId="41" fillId="0" borderId="5" xfId="8" applyFont="1" applyFill="1" applyBorder="1" applyAlignment="1">
      <alignment horizontal="left" vertical="center" wrapText="1"/>
    </xf>
    <xf numFmtId="0" fontId="193" fillId="0" borderId="6" xfId="8" applyFont="1" applyFill="1" applyBorder="1" applyAlignment="1">
      <alignment horizontal="left" vertical="center" wrapText="1"/>
    </xf>
    <xf numFmtId="0" fontId="41" fillId="0" borderId="5" xfId="0" applyFont="1" applyBorder="1" applyAlignment="1">
      <alignment horizontal="left" vertical="center" wrapText="1"/>
    </xf>
    <xf numFmtId="0" fontId="81" fillId="3" borderId="6" xfId="8" applyFont="1" applyFill="1" applyBorder="1" applyAlignment="1">
      <alignment horizontal="left" vertical="center" wrapText="1"/>
    </xf>
    <xf numFmtId="0" fontId="41" fillId="0" borderId="6" xfId="8" applyFont="1" applyFill="1" applyBorder="1" applyAlignment="1">
      <alignment horizontal="left" vertical="center" wrapText="1"/>
    </xf>
    <xf numFmtId="0" fontId="41" fillId="0" borderId="5" xfId="8" applyFont="1" applyFill="1" applyBorder="1" applyAlignment="1">
      <alignment horizontal="left" vertical="top" wrapText="1"/>
    </xf>
    <xf numFmtId="0" fontId="41" fillId="0" borderId="174" xfId="8" applyFont="1" applyFill="1" applyBorder="1" applyAlignment="1">
      <alignment vertical="top" wrapText="1"/>
    </xf>
    <xf numFmtId="0" fontId="41" fillId="6" borderId="175" xfId="8" applyFont="1" applyFill="1" applyBorder="1" applyAlignment="1">
      <alignment horizontal="left" vertical="top" wrapText="1"/>
    </xf>
    <xf numFmtId="0" fontId="41" fillId="0" borderId="5" xfId="8" applyFont="1" applyFill="1" applyBorder="1" applyAlignment="1">
      <alignment vertical="center" wrapText="1"/>
    </xf>
    <xf numFmtId="0" fontId="41" fillId="0" borderId="175" xfId="8" applyFont="1" applyFill="1" applyBorder="1" applyAlignment="1">
      <alignment horizontal="left" vertical="top" wrapText="1"/>
    </xf>
    <xf numFmtId="0" fontId="41" fillId="0" borderId="5" xfId="8" applyFont="1" applyFill="1" applyBorder="1" applyAlignment="1">
      <alignment vertical="top" wrapText="1"/>
    </xf>
    <xf numFmtId="0" fontId="34" fillId="0" borderId="0" xfId="8" applyBorder="1" applyAlignment="1">
      <alignment horizontal="left" vertical="center" wrapText="1"/>
    </xf>
    <xf numFmtId="0" fontId="41" fillId="0" borderId="6" xfId="8" applyFont="1" applyFill="1" applyBorder="1" applyAlignment="1">
      <alignment horizontal="left" vertical="top" wrapText="1"/>
    </xf>
    <xf numFmtId="0" fontId="41" fillId="0" borderId="5" xfId="8" applyFont="1" applyBorder="1" applyAlignment="1">
      <alignment vertical="top" wrapText="1"/>
    </xf>
    <xf numFmtId="0" fontId="41" fillId="0" borderId="6" xfId="8" applyFont="1" applyBorder="1" applyAlignment="1">
      <alignment horizontal="left" vertical="top" wrapText="1"/>
    </xf>
    <xf numFmtId="0" fontId="40" fillId="0" borderId="5" xfId="8" applyFont="1" applyBorder="1" applyAlignment="1">
      <alignment horizontal="center" vertical="top" wrapText="1"/>
    </xf>
    <xf numFmtId="0" fontId="40" fillId="0" borderId="5" xfId="8" applyFont="1" applyFill="1" applyBorder="1" applyAlignment="1">
      <alignment horizontal="left" vertical="top" wrapText="1"/>
    </xf>
    <xf numFmtId="0" fontId="41" fillId="0" borderId="5" xfId="8" applyFont="1" applyBorder="1" applyAlignment="1">
      <alignment vertical="center" wrapText="1"/>
    </xf>
    <xf numFmtId="0" fontId="41" fillId="0" borderId="6" xfId="8" applyFont="1" applyBorder="1" applyAlignment="1">
      <alignment horizontal="left" vertical="center" wrapText="1"/>
    </xf>
    <xf numFmtId="0" fontId="40" fillId="0" borderId="5" xfId="8" applyFont="1" applyBorder="1" applyAlignment="1">
      <alignment vertical="top" wrapText="1"/>
    </xf>
    <xf numFmtId="0" fontId="34" fillId="0" borderId="5" xfId="8" applyBorder="1" applyAlignment="1">
      <alignment wrapText="1"/>
    </xf>
    <xf numFmtId="0" fontId="34" fillId="0" borderId="6" xfId="8" applyBorder="1" applyAlignment="1">
      <alignment horizontal="center" wrapText="1"/>
    </xf>
    <xf numFmtId="0" fontId="37" fillId="0" borderId="5" xfId="8" applyFont="1" applyBorder="1" applyAlignment="1">
      <alignment horizontal="center" vertical="top" wrapText="1"/>
    </xf>
    <xf numFmtId="0" fontId="40" fillId="0" borderId="5" xfId="8" applyFont="1" applyBorder="1" applyAlignment="1">
      <alignment horizontal="left" vertical="top" wrapText="1"/>
    </xf>
    <xf numFmtId="0" fontId="40" fillId="0" borderId="2" xfId="8" applyFont="1" applyBorder="1" applyAlignment="1">
      <alignment horizontal="left" vertical="top" wrapText="1"/>
    </xf>
    <xf numFmtId="0" fontId="41" fillId="0" borderId="1" xfId="8" applyFont="1" applyBorder="1" applyAlignment="1">
      <alignment horizontal="center" vertical="top" wrapText="1"/>
    </xf>
    <xf numFmtId="0" fontId="41" fillId="0" borderId="7" xfId="8" applyFont="1" applyBorder="1" applyAlignment="1">
      <alignment horizontal="center" vertical="center" wrapText="1"/>
    </xf>
    <xf numFmtId="0" fontId="46" fillId="2" borderId="14" xfId="8" applyFont="1" applyFill="1" applyBorder="1" applyAlignment="1">
      <alignment vertical="center" wrapText="1"/>
    </xf>
    <xf numFmtId="2" fontId="38" fillId="3" borderId="90" xfId="8" applyNumberFormat="1" applyFont="1" applyFill="1" applyBorder="1" applyAlignment="1">
      <alignment horizontal="center" vertical="center" wrapText="1"/>
    </xf>
    <xf numFmtId="0" fontId="38" fillId="3" borderId="19" xfId="8" applyFont="1" applyFill="1" applyBorder="1" applyAlignment="1">
      <alignment vertical="center" wrapText="1"/>
    </xf>
    <xf numFmtId="0" fontId="34" fillId="0" borderId="48" xfId="8" applyBorder="1"/>
    <xf numFmtId="0" fontId="38" fillId="3" borderId="48" xfId="8" applyFont="1" applyFill="1" applyBorder="1" applyAlignment="1">
      <alignment vertical="center" wrapText="1"/>
    </xf>
    <xf numFmtId="0" fontId="38" fillId="3" borderId="49" xfId="8" applyFont="1" applyFill="1" applyBorder="1" applyAlignment="1">
      <alignment horizontal="center" vertical="center" wrapText="1"/>
    </xf>
    <xf numFmtId="0" fontId="38" fillId="4" borderId="48" xfId="8" applyFont="1" applyFill="1" applyBorder="1" applyAlignment="1">
      <alignment horizontal="center" vertical="center" wrapText="1"/>
    </xf>
    <xf numFmtId="0" fontId="38" fillId="3" borderId="48" xfId="24" applyNumberFormat="1" applyFont="1" applyFill="1" applyBorder="1" applyAlignment="1">
      <alignment horizontal="center" vertical="center" wrapText="1"/>
    </xf>
    <xf numFmtId="0" fontId="38" fillId="4" borderId="48" xfId="8" applyFont="1" applyFill="1" applyBorder="1" applyAlignment="1">
      <alignment vertical="center" wrapText="1"/>
    </xf>
    <xf numFmtId="2" fontId="38" fillId="3" borderId="48" xfId="8" applyNumberFormat="1" applyFont="1" applyFill="1" applyBorder="1" applyAlignment="1">
      <alignment vertical="center" wrapText="1"/>
    </xf>
    <xf numFmtId="2" fontId="38" fillId="3" borderId="48" xfId="8" applyNumberFormat="1" applyFont="1" applyFill="1" applyBorder="1" applyAlignment="1">
      <alignment horizontal="center" vertical="center" wrapText="1"/>
    </xf>
    <xf numFmtId="2" fontId="38" fillId="2" borderId="48" xfId="8" applyNumberFormat="1" applyFont="1" applyFill="1" applyBorder="1" applyAlignment="1">
      <alignment vertical="center" wrapText="1"/>
    </xf>
    <xf numFmtId="0" fontId="42" fillId="0" borderId="8" xfId="8" applyFont="1" applyBorder="1" applyAlignment="1">
      <alignment vertical="center" wrapText="1"/>
    </xf>
    <xf numFmtId="0" fontId="42" fillId="2" borderId="0" xfId="8" applyFont="1" applyFill="1" applyAlignment="1">
      <alignment vertical="center" wrapText="1"/>
    </xf>
    <xf numFmtId="0" fontId="41" fillId="0" borderId="8" xfId="8" applyFont="1" applyBorder="1" applyAlignment="1">
      <alignment vertical="center" wrapText="1"/>
    </xf>
    <xf numFmtId="0" fontId="34" fillId="0" borderId="0" xfId="0" applyFont="1" applyAlignment="1">
      <alignment horizontal="center" vertical="center" wrapText="1"/>
    </xf>
    <xf numFmtId="0" fontId="42" fillId="0" borderId="8" xfId="8" applyFont="1" applyFill="1" applyBorder="1" applyAlignment="1">
      <alignment vertical="center" wrapText="1"/>
    </xf>
    <xf numFmtId="0" fontId="123" fillId="3" borderId="8" xfId="8" applyFont="1" applyFill="1" applyBorder="1" applyAlignment="1">
      <alignment horizontal="center" vertical="center" wrapText="1"/>
    </xf>
    <xf numFmtId="0" fontId="205" fillId="3" borderId="8" xfId="8" applyFont="1" applyFill="1" applyBorder="1" applyAlignment="1">
      <alignment horizontal="center" vertical="center" wrapText="1"/>
    </xf>
    <xf numFmtId="0" fontId="42" fillId="0" borderId="8" xfId="8" applyFont="1" applyFill="1" applyBorder="1" applyAlignment="1">
      <alignment horizontal="left" vertical="center" wrapText="1"/>
    </xf>
    <xf numFmtId="0" fontId="42" fillId="0" borderId="8" xfId="8" applyFont="1" applyBorder="1" applyAlignment="1">
      <alignment horizontal="center" vertical="center" wrapText="1"/>
    </xf>
    <xf numFmtId="3" fontId="42" fillId="0" borderId="8" xfId="8" applyNumberFormat="1" applyFont="1" applyFill="1" applyBorder="1" applyAlignment="1">
      <alignment horizontal="center" vertical="center" wrapText="1"/>
    </xf>
    <xf numFmtId="0" fontId="79" fillId="3" borderId="48" xfId="8" applyFont="1" applyFill="1" applyBorder="1" applyAlignment="1">
      <alignment vertical="center" wrapText="1"/>
    </xf>
    <xf numFmtId="44" fontId="22" fillId="0" borderId="48" xfId="27" applyNumberFormat="1" applyBorder="1"/>
    <xf numFmtId="44" fontId="22" fillId="3" borderId="48" xfId="27" applyNumberFormat="1" applyFill="1" applyBorder="1" applyAlignment="1">
      <alignment horizontal="center" vertical="center"/>
    </xf>
    <xf numFmtId="0" fontId="79" fillId="3" borderId="48" xfId="8" applyFont="1" applyFill="1" applyBorder="1" applyAlignment="1">
      <alignment horizontal="center" vertical="center" wrapText="1"/>
    </xf>
    <xf numFmtId="169" fontId="64" fillId="13" borderId="48" xfId="8" applyNumberFormat="1" applyFont="1" applyFill="1" applyBorder="1" applyAlignment="1">
      <alignment vertical="center" wrapText="1"/>
    </xf>
    <xf numFmtId="0" fontId="48" fillId="13" borderId="48" xfId="1" applyFont="1" applyFill="1" applyBorder="1" applyAlignment="1">
      <alignment horizontal="center" vertical="center" wrapText="1"/>
    </xf>
    <xf numFmtId="44" fontId="22" fillId="0" borderId="0" xfId="27" applyNumberFormat="1"/>
    <xf numFmtId="0" fontId="79" fillId="48" borderId="48" xfId="8" applyFont="1" applyFill="1" applyBorder="1" applyAlignment="1">
      <alignment horizontal="center" vertical="center" wrapText="1"/>
    </xf>
    <xf numFmtId="0" fontId="8" fillId="0" borderId="0" xfId="27" applyFont="1"/>
    <xf numFmtId="0" fontId="79" fillId="13" borderId="48" xfId="8" applyFont="1" applyFill="1" applyBorder="1" applyAlignment="1">
      <alignment horizontal="center" vertical="center" wrapText="1"/>
    </xf>
    <xf numFmtId="0" fontId="79" fillId="48" borderId="48" xfId="8" applyFont="1" applyFill="1" applyBorder="1" applyAlignment="1">
      <alignment horizontal="center" vertical="center" wrapText="1"/>
    </xf>
    <xf numFmtId="0" fontId="22" fillId="13" borderId="48" xfId="27" applyFill="1" applyBorder="1" applyAlignment="1">
      <alignment horizontal="center" vertical="center"/>
    </xf>
    <xf numFmtId="0" fontId="22" fillId="0" borderId="0" xfId="27" applyAlignment="1">
      <alignment horizontal="center" vertical="center"/>
    </xf>
    <xf numFmtId="0" fontId="216" fillId="3" borderId="48" xfId="0" applyFont="1" applyFill="1" applyBorder="1" applyAlignment="1">
      <alignment horizontal="center" vertical="center"/>
    </xf>
    <xf numFmtId="0" fontId="7" fillId="3" borderId="48" xfId="13" applyFont="1" applyFill="1" applyBorder="1" applyAlignment="1">
      <alignment horizontal="center" vertical="center"/>
    </xf>
    <xf numFmtId="0" fontId="79" fillId="13" borderId="48" xfId="8" applyFont="1" applyFill="1" applyBorder="1" applyAlignment="1">
      <alignment horizontal="center" vertical="center" wrapText="1"/>
    </xf>
    <xf numFmtId="0" fontId="79" fillId="48" borderId="48" xfId="8" applyFont="1" applyFill="1" applyBorder="1" applyAlignment="1">
      <alignment horizontal="center" vertical="center" wrapText="1"/>
    </xf>
    <xf numFmtId="0" fontId="22" fillId="13" borderId="48" xfId="27" applyFill="1" applyBorder="1" applyAlignment="1">
      <alignment horizontal="center"/>
    </xf>
    <xf numFmtId="0" fontId="22" fillId="48" borderId="48" xfId="27" applyFill="1" applyBorder="1" applyAlignment="1">
      <alignment horizontal="center"/>
    </xf>
    <xf numFmtId="0" fontId="22" fillId="0" borderId="0" xfId="27" applyAlignment="1">
      <alignment horizontal="center"/>
    </xf>
    <xf numFmtId="164" fontId="22" fillId="3" borderId="48" xfId="27" applyNumberFormat="1" applyFill="1" applyBorder="1" applyAlignment="1">
      <alignment horizontal="center" vertical="center"/>
    </xf>
    <xf numFmtId="0" fontId="4" fillId="0" borderId="0" xfId="27" applyFont="1"/>
    <xf numFmtId="0" fontId="174" fillId="3" borderId="48" xfId="27" applyFont="1" applyFill="1" applyBorder="1"/>
    <xf numFmtId="0" fontId="64" fillId="13" borderId="48" xfId="8" applyNumberFormat="1" applyFont="1" applyFill="1" applyBorder="1" applyAlignment="1">
      <alignment vertical="center" wrapText="1"/>
    </xf>
    <xf numFmtId="0" fontId="64" fillId="48" borderId="48" xfId="8" applyNumberFormat="1" applyFont="1" applyFill="1" applyBorder="1" applyAlignment="1">
      <alignment vertical="center" wrapText="1"/>
    </xf>
    <xf numFmtId="0" fontId="79" fillId="3" borderId="48" xfId="8" applyFont="1" applyFill="1" applyBorder="1" applyAlignment="1">
      <alignment horizontal="center" vertical="center" wrapText="1"/>
    </xf>
    <xf numFmtId="2" fontId="64" fillId="3" borderId="48" xfId="8" applyNumberFormat="1" applyFont="1" applyFill="1" applyBorder="1" applyAlignment="1">
      <alignment vertical="center" wrapText="1"/>
    </xf>
    <xf numFmtId="164" fontId="72" fillId="3" borderId="48" xfId="13" applyNumberFormat="1" applyFont="1" applyFill="1" applyBorder="1" applyAlignment="1">
      <alignment horizontal="center" vertical="center"/>
    </xf>
    <xf numFmtId="164" fontId="79" fillId="3" borderId="48" xfId="13" applyNumberFormat="1" applyFont="1" applyFill="1" applyBorder="1" applyAlignment="1">
      <alignment horizontal="center" vertical="center"/>
    </xf>
    <xf numFmtId="164" fontId="64" fillId="3" borderId="48" xfId="8" applyNumberFormat="1" applyFont="1" applyFill="1" applyBorder="1" applyAlignment="1">
      <alignment horizontal="center" vertical="center" wrapText="1"/>
    </xf>
    <xf numFmtId="0" fontId="21" fillId="3" borderId="48" xfId="27" applyFont="1" applyFill="1" applyBorder="1" applyAlignment="1">
      <alignment horizontal="center" vertical="center"/>
    </xf>
    <xf numFmtId="0" fontId="22" fillId="3" borderId="48" xfId="27" applyFill="1" applyBorder="1" applyAlignment="1">
      <alignment horizontal="center" vertical="center"/>
    </xf>
    <xf numFmtId="0" fontId="21" fillId="3" borderId="48" xfId="13" applyFont="1" applyFill="1" applyBorder="1" applyAlignment="1">
      <alignment horizontal="center" vertical="center" wrapText="1"/>
    </xf>
    <xf numFmtId="0" fontId="21" fillId="3" borderId="48" xfId="13" applyFont="1" applyFill="1" applyBorder="1" applyAlignment="1">
      <alignment horizontal="center" vertical="center"/>
    </xf>
    <xf numFmtId="0" fontId="31" fillId="3" borderId="48" xfId="13" applyFill="1" applyBorder="1" applyAlignment="1">
      <alignment horizontal="center" vertical="center"/>
    </xf>
    <xf numFmtId="164" fontId="21" fillId="3" borderId="48" xfId="27" applyNumberFormat="1" applyFont="1" applyFill="1" applyBorder="1" applyAlignment="1">
      <alignment horizontal="center" vertical="center"/>
    </xf>
    <xf numFmtId="0" fontId="81" fillId="3" borderId="48" xfId="8" applyFont="1" applyFill="1" applyBorder="1" applyAlignment="1">
      <alignment vertical="center" wrapText="1"/>
    </xf>
    <xf numFmtId="167" fontId="81" fillId="3" borderId="48" xfId="27" applyNumberFormat="1" applyFont="1" applyFill="1" applyBorder="1"/>
    <xf numFmtId="0" fontId="16" fillId="3" borderId="48" xfId="27" applyFont="1" applyFill="1" applyBorder="1" applyAlignment="1">
      <alignment horizontal="center" vertical="center"/>
    </xf>
    <xf numFmtId="164" fontId="81" fillId="3" borderId="48" xfId="27" applyNumberFormat="1" applyFont="1" applyFill="1" applyBorder="1"/>
    <xf numFmtId="0" fontId="79" fillId="3" borderId="61" xfId="8" applyFont="1" applyFill="1" applyBorder="1" applyAlignment="1">
      <alignment horizontal="center" vertical="center" wrapText="1"/>
    </xf>
    <xf numFmtId="0" fontId="79" fillId="3" borderId="5" xfId="8" applyNumberFormat="1" applyFont="1" applyFill="1" applyBorder="1" applyAlignment="1">
      <alignment horizontal="center" vertical="center" wrapText="1"/>
    </xf>
    <xf numFmtId="0" fontId="79" fillId="3" borderId="48" xfId="8" applyNumberFormat="1" applyFont="1" applyFill="1" applyBorder="1" applyAlignment="1">
      <alignment horizontal="center" vertical="center" wrapText="1"/>
    </xf>
    <xf numFmtId="0" fontId="31" fillId="3" borderId="5" xfId="13" applyFill="1" applyBorder="1" applyAlignment="1">
      <alignment horizontal="center" vertical="center"/>
    </xf>
    <xf numFmtId="44" fontId="34" fillId="3" borderId="5" xfId="0" applyNumberFormat="1" applyFont="1" applyFill="1" applyBorder="1" applyAlignment="1" applyProtection="1">
      <alignment horizontal="center" vertical="center"/>
    </xf>
    <xf numFmtId="44" fontId="34" fillId="3" borderId="48" xfId="0" applyNumberFormat="1" applyFont="1" applyFill="1" applyBorder="1" applyAlignment="1" applyProtection="1">
      <alignment horizontal="center" vertical="center"/>
    </xf>
    <xf numFmtId="0" fontId="14" fillId="3" borderId="5" xfId="13" applyFont="1" applyFill="1" applyBorder="1" applyAlignment="1">
      <alignment horizontal="center" vertical="center"/>
    </xf>
    <xf numFmtId="0" fontId="31" fillId="3" borderId="48" xfId="13" applyNumberFormat="1" applyFill="1" applyBorder="1" applyAlignment="1">
      <alignment horizontal="center" vertical="center"/>
    </xf>
    <xf numFmtId="0" fontId="14" fillId="3" borderId="48" xfId="13" applyFont="1" applyFill="1" applyBorder="1" applyAlignment="1">
      <alignment horizontal="center" vertical="center"/>
    </xf>
    <xf numFmtId="0" fontId="9" fillId="3" borderId="48" xfId="13" applyFont="1" applyFill="1" applyBorder="1" applyAlignment="1">
      <alignment horizontal="center" vertical="center"/>
    </xf>
    <xf numFmtId="0" fontId="15" fillId="3" borderId="48" xfId="27" applyFont="1" applyFill="1" applyBorder="1" applyAlignment="1">
      <alignment horizontal="center" vertical="center"/>
    </xf>
    <xf numFmtId="0" fontId="15" fillId="3" borderId="48" xfId="27" applyFont="1" applyFill="1" applyBorder="1"/>
    <xf numFmtId="0" fontId="15" fillId="3" borderId="48" xfId="27" applyFont="1" applyFill="1" applyBorder="1" applyAlignment="1">
      <alignment horizontal="center"/>
    </xf>
    <xf numFmtId="0" fontId="15" fillId="3" borderId="0" xfId="27" applyFont="1" applyFill="1"/>
    <xf numFmtId="0" fontId="22" fillId="3" borderId="48" xfId="27" applyFill="1" applyBorder="1"/>
    <xf numFmtId="0" fontId="22" fillId="3" borderId="48" xfId="27" applyFill="1" applyBorder="1" applyAlignment="1">
      <alignment horizontal="center"/>
    </xf>
    <xf numFmtId="0" fontId="12" fillId="3" borderId="48" xfId="27" applyFont="1" applyFill="1" applyBorder="1" applyAlignment="1">
      <alignment horizontal="center" vertical="center"/>
    </xf>
    <xf numFmtId="0" fontId="14" fillId="3" borderId="48" xfId="27" applyFont="1" applyFill="1" applyBorder="1" applyAlignment="1">
      <alignment horizontal="center" vertical="center"/>
    </xf>
    <xf numFmtId="0" fontId="7" fillId="3" borderId="48" xfId="27" applyFont="1" applyFill="1" applyBorder="1" applyAlignment="1">
      <alignment horizontal="center" vertical="center"/>
    </xf>
    <xf numFmtId="0" fontId="79" fillId="3" borderId="8" xfId="8" applyFont="1" applyFill="1" applyBorder="1" applyAlignment="1">
      <alignment horizontal="center" vertical="center" wrapText="1"/>
    </xf>
    <xf numFmtId="0" fontId="9" fillId="3" borderId="48" xfId="27" applyFont="1" applyFill="1" applyBorder="1" applyAlignment="1">
      <alignment horizontal="center" vertical="center"/>
    </xf>
    <xf numFmtId="0" fontId="79" fillId="3" borderId="49" xfId="8" applyFont="1" applyFill="1" applyBorder="1" applyAlignment="1">
      <alignment vertical="center" wrapText="1"/>
    </xf>
    <xf numFmtId="0" fontId="64" fillId="3" borderId="48" xfId="8" applyNumberFormat="1" applyFont="1" applyFill="1" applyBorder="1" applyAlignment="1">
      <alignment horizontal="center" vertical="center" wrapText="1"/>
    </xf>
    <xf numFmtId="0" fontId="79" fillId="3" borderId="5" xfId="8" applyFont="1" applyFill="1" applyBorder="1" applyAlignment="1">
      <alignment horizontal="center" vertical="center" wrapText="1"/>
    </xf>
    <xf numFmtId="44" fontId="79" fillId="3" borderId="5" xfId="13" applyNumberFormat="1" applyFont="1" applyFill="1" applyBorder="1" applyAlignment="1">
      <alignment horizontal="center" vertical="center"/>
    </xf>
    <xf numFmtId="44" fontId="79" fillId="3" borderId="48" xfId="13" applyNumberFormat="1" applyFont="1" applyFill="1" applyBorder="1" applyAlignment="1">
      <alignment horizontal="center" vertical="center"/>
    </xf>
    <xf numFmtId="0" fontId="12" fillId="3" borderId="5" xfId="13" applyFont="1" applyFill="1" applyBorder="1" applyAlignment="1">
      <alignment horizontal="center" vertical="center"/>
    </xf>
    <xf numFmtId="0" fontId="11" fillId="3" borderId="48" xfId="13" applyFont="1" applyFill="1" applyBorder="1" applyAlignment="1">
      <alignment horizontal="center" vertical="center"/>
    </xf>
    <xf numFmtId="0" fontId="12" fillId="3" borderId="5" xfId="13" applyFont="1" applyFill="1" applyBorder="1" applyAlignment="1">
      <alignment horizontal="center" vertical="center" wrapText="1"/>
    </xf>
    <xf numFmtId="0" fontId="0" fillId="3" borderId="48" xfId="0" applyFill="1" applyBorder="1" applyAlignment="1">
      <alignment horizontal="center" vertical="center"/>
    </xf>
    <xf numFmtId="0" fontId="13" fillId="3" borderId="5" xfId="13" applyFont="1" applyFill="1" applyBorder="1" applyAlignment="1">
      <alignment horizontal="center" vertical="center"/>
    </xf>
    <xf numFmtId="167" fontId="81" fillId="3" borderId="48" xfId="27" applyNumberFormat="1" applyFont="1" applyFill="1" applyBorder="1" applyAlignment="1"/>
    <xf numFmtId="0" fontId="19" fillId="3" borderId="48" xfId="27" applyFont="1" applyFill="1" applyBorder="1" applyAlignment="1">
      <alignment horizontal="center" vertical="center" wrapText="1"/>
    </xf>
    <xf numFmtId="0" fontId="34" fillId="3" borderId="48" xfId="0" applyFont="1" applyFill="1" applyBorder="1" applyAlignment="1">
      <alignment wrapText="1"/>
    </xf>
    <xf numFmtId="0" fontId="16" fillId="3" borderId="48" xfId="27" applyFont="1" applyFill="1" applyBorder="1" applyAlignment="1">
      <alignment horizontal="center" vertical="center" wrapText="1"/>
    </xf>
    <xf numFmtId="0" fontId="108" fillId="3" borderId="48" xfId="27" applyFont="1" applyFill="1" applyBorder="1" applyAlignment="1">
      <alignment horizontal="center" vertical="center"/>
    </xf>
    <xf numFmtId="0" fontId="108" fillId="3" borderId="48" xfId="27" applyFont="1" applyFill="1" applyBorder="1" applyAlignment="1">
      <alignment horizontal="center" vertical="center" wrapText="1"/>
    </xf>
    <xf numFmtId="0" fontId="79" fillId="3" borderId="113" xfId="8" applyFont="1" applyFill="1" applyBorder="1" applyAlignment="1">
      <alignment horizontal="center" vertical="center" wrapText="1"/>
    </xf>
    <xf numFmtId="0" fontId="81" fillId="3" borderId="48" xfId="8" applyFont="1" applyFill="1" applyBorder="1" applyAlignment="1">
      <alignment horizontal="center" vertical="center" wrapText="1"/>
    </xf>
    <xf numFmtId="167" fontId="81" fillId="3" borderId="48" xfId="27" applyNumberFormat="1" applyFont="1" applyFill="1" applyBorder="1" applyAlignment="1">
      <alignment horizontal="center" vertical="center"/>
    </xf>
    <xf numFmtId="0" fontId="19" fillId="3" borderId="48" xfId="27" applyFont="1" applyFill="1" applyBorder="1" applyAlignment="1">
      <alignment horizontal="center" vertical="center"/>
    </xf>
    <xf numFmtId="0" fontId="11" fillId="3" borderId="48" xfId="27" applyFont="1" applyFill="1" applyBorder="1" applyAlignment="1">
      <alignment horizontal="center" vertical="center" wrapText="1"/>
    </xf>
    <xf numFmtId="0" fontId="14" fillId="3" borderId="48" xfId="27" applyFont="1" applyFill="1" applyBorder="1" applyAlignment="1">
      <alignment horizontal="center" vertical="center" wrapText="1"/>
    </xf>
    <xf numFmtId="0" fontId="18" fillId="3" borderId="48" xfId="27" applyFont="1" applyFill="1" applyBorder="1" applyAlignment="1">
      <alignment horizontal="center" vertical="center"/>
    </xf>
    <xf numFmtId="0" fontId="79" fillId="3" borderId="28" xfId="8" applyFont="1" applyFill="1" applyBorder="1" applyAlignment="1">
      <alignment horizontal="center" vertical="center" wrapText="1"/>
    </xf>
    <xf numFmtId="0" fontId="10" fillId="3" borderId="48" xfId="27" applyFont="1" applyFill="1" applyBorder="1" applyAlignment="1">
      <alignment horizontal="center" vertical="center" wrapText="1"/>
    </xf>
    <xf numFmtId="0" fontId="19" fillId="3" borderId="48" xfId="13" quotePrefix="1" applyFont="1" applyFill="1" applyBorder="1" applyAlignment="1">
      <alignment horizontal="center" vertical="center" wrapText="1"/>
    </xf>
    <xf numFmtId="0" fontId="19" fillId="3" borderId="48" xfId="13" applyFont="1" applyFill="1" applyBorder="1" applyAlignment="1">
      <alignment horizontal="center" vertical="center"/>
    </xf>
    <xf numFmtId="0" fontId="8" fillId="3" borderId="48" xfId="27" applyFont="1" applyFill="1" applyBorder="1" applyAlignment="1">
      <alignment horizontal="center" vertical="center" wrapText="1"/>
    </xf>
    <xf numFmtId="164" fontId="64" fillId="3" borderId="48" xfId="8" applyNumberFormat="1" applyFont="1" applyFill="1" applyBorder="1" applyAlignment="1">
      <alignment vertical="center" wrapText="1"/>
    </xf>
    <xf numFmtId="44" fontId="22" fillId="3" borderId="48" xfId="27" applyNumberFormat="1" applyFill="1" applyBorder="1"/>
    <xf numFmtId="2" fontId="64" fillId="3" borderId="48" xfId="8" applyNumberFormat="1" applyFont="1" applyFill="1" applyBorder="1" applyAlignment="1">
      <alignment horizontal="center" vertical="center" wrapText="1"/>
    </xf>
    <xf numFmtId="164" fontId="95" fillId="3" borderId="48" xfId="13" applyNumberFormat="1" applyFont="1" applyFill="1" applyBorder="1"/>
    <xf numFmtId="164" fontId="79" fillId="3" borderId="48" xfId="13" applyNumberFormat="1" applyFont="1" applyFill="1" applyBorder="1"/>
    <xf numFmtId="0" fontId="20" fillId="3" borderId="48" xfId="27" applyFont="1" applyFill="1" applyBorder="1" applyAlignment="1">
      <alignment horizontal="center" vertical="center"/>
    </xf>
    <xf numFmtId="0" fontId="10" fillId="3" borderId="48" xfId="27" applyFont="1" applyFill="1" applyBorder="1" applyAlignment="1">
      <alignment horizontal="center" vertical="center"/>
    </xf>
    <xf numFmtId="0" fontId="79" fillId="3" borderId="113" xfId="8" applyFont="1" applyFill="1" applyBorder="1" applyAlignment="1">
      <alignment vertical="center" wrapText="1"/>
    </xf>
    <xf numFmtId="0" fontId="5" fillId="3" borderId="48" xfId="27" applyFont="1" applyFill="1" applyBorder="1" applyAlignment="1">
      <alignment horizontal="center" vertical="center" wrapText="1"/>
    </xf>
    <xf numFmtId="0" fontId="12" fillId="3" borderId="48" xfId="27" applyFont="1" applyFill="1" applyBorder="1" applyAlignment="1">
      <alignment horizontal="center" vertical="center" wrapText="1"/>
    </xf>
    <xf numFmtId="164" fontId="95" fillId="3" borderId="48" xfId="13" applyNumberFormat="1" applyFont="1" applyFill="1" applyBorder="1" applyAlignment="1">
      <alignment horizontal="center" vertical="center"/>
    </xf>
    <xf numFmtId="164" fontId="72" fillId="3" borderId="48" xfId="8" applyNumberFormat="1" applyFont="1" applyFill="1" applyBorder="1" applyAlignment="1">
      <alignment horizontal="center" vertical="center" wrapText="1"/>
    </xf>
    <xf numFmtId="169" fontId="81" fillId="3" borderId="48" xfId="8" applyNumberFormat="1" applyFont="1" applyFill="1" applyBorder="1" applyAlignment="1">
      <alignment vertical="center" wrapText="1"/>
    </xf>
    <xf numFmtId="0" fontId="6" fillId="3" borderId="48" xfId="27" applyFont="1" applyFill="1" applyBorder="1" applyAlignment="1">
      <alignment horizontal="center" vertical="center" wrapText="1"/>
    </xf>
    <xf numFmtId="0" fontId="6" fillId="3" borderId="48" xfId="27" applyFont="1" applyFill="1" applyBorder="1" applyAlignment="1">
      <alignment horizontal="center" vertical="center"/>
    </xf>
    <xf numFmtId="0" fontId="5" fillId="3" borderId="48" xfId="27" applyFont="1" applyFill="1" applyBorder="1" applyAlignment="1">
      <alignment horizontal="center" vertical="center"/>
    </xf>
    <xf numFmtId="8" fontId="0" fillId="3" borderId="48" xfId="0" applyNumberFormat="1" applyFill="1" applyBorder="1" applyAlignment="1">
      <alignment horizontal="center" vertical="center"/>
    </xf>
    <xf numFmtId="0" fontId="3" fillId="3" borderId="48" xfId="27" applyFont="1" applyFill="1" applyBorder="1" applyAlignment="1">
      <alignment horizontal="center" vertical="center" wrapText="1"/>
    </xf>
    <xf numFmtId="0" fontId="4" fillId="3" borderId="48" xfId="27" applyFont="1" applyFill="1" applyBorder="1" applyAlignment="1">
      <alignment horizontal="center" vertical="center"/>
    </xf>
    <xf numFmtId="0" fontId="4" fillId="3" borderId="48" xfId="27" applyFont="1" applyFill="1" applyBorder="1"/>
    <xf numFmtId="0" fontId="4" fillId="3" borderId="0" xfId="27" applyFont="1" applyFill="1"/>
    <xf numFmtId="0" fontId="4" fillId="3" borderId="48" xfId="27" applyFont="1" applyFill="1" applyBorder="1" applyAlignment="1">
      <alignment horizontal="center" vertical="center" wrapText="1"/>
    </xf>
    <xf numFmtId="0" fontId="15" fillId="3" borderId="48" xfId="27" applyFont="1" applyFill="1" applyBorder="1" applyAlignment="1">
      <alignment horizontal="center" vertical="center" wrapText="1"/>
    </xf>
    <xf numFmtId="164" fontId="81" fillId="3" borderId="48" xfId="13" applyNumberFormat="1" applyFont="1" applyFill="1" applyBorder="1"/>
    <xf numFmtId="0" fontId="79" fillId="3" borderId="48" xfId="8" applyFont="1" applyFill="1" applyBorder="1" applyAlignment="1">
      <alignment horizontal="center" vertical="center" wrapText="1"/>
    </xf>
    <xf numFmtId="0" fontId="217" fillId="3" borderId="5" xfId="8" applyNumberFormat="1" applyFont="1" applyFill="1" applyBorder="1" applyAlignment="1">
      <alignment horizontal="center" vertical="center" wrapText="1"/>
    </xf>
    <xf numFmtId="0" fontId="217" fillId="3" borderId="48" xfId="8" applyNumberFormat="1" applyFont="1" applyFill="1" applyBorder="1" applyAlignment="1">
      <alignment horizontal="center" vertical="center" wrapText="1"/>
    </xf>
    <xf numFmtId="0" fontId="113" fillId="3" borderId="48" xfId="8" applyNumberFormat="1" applyFont="1" applyFill="1" applyBorder="1" applyAlignment="1">
      <alignment horizontal="center" vertical="center" wrapText="1"/>
    </xf>
    <xf numFmtId="0" fontId="70" fillId="3" borderId="5" xfId="8" applyFont="1" applyFill="1" applyBorder="1" applyAlignment="1">
      <alignment horizontal="center" vertical="center" wrapText="1"/>
    </xf>
    <xf numFmtId="0" fontId="12" fillId="23" borderId="48" xfId="27" applyFont="1" applyFill="1" applyBorder="1" applyAlignment="1">
      <alignment horizontal="center" vertical="center"/>
    </xf>
    <xf numFmtId="0" fontId="156" fillId="3" borderId="0" xfId="0" applyFont="1" applyFill="1" applyAlignment="1" applyProtection="1">
      <alignment horizontal="center" vertical="center" wrapText="1"/>
      <protection locked="0"/>
    </xf>
    <xf numFmtId="0" fontId="158" fillId="3" borderId="0" xfId="0" applyFont="1" applyFill="1" applyAlignment="1" applyProtection="1">
      <alignment horizontal="center"/>
      <protection locked="0"/>
    </xf>
    <xf numFmtId="0" fontId="161" fillId="3" borderId="0" xfId="0" applyFont="1" applyFill="1" applyAlignment="1" applyProtection="1">
      <alignment horizontal="center" vertical="center" wrapText="1"/>
      <protection locked="0"/>
    </xf>
    <xf numFmtId="0" fontId="189" fillId="17" borderId="0" xfId="0" applyFont="1" applyFill="1" applyAlignment="1">
      <alignment horizontal="center" vertical="center" wrapText="1"/>
    </xf>
    <xf numFmtId="0" fontId="44" fillId="3" borderId="0" xfId="4" applyFill="1" applyAlignment="1" applyProtection="1">
      <alignment horizontal="center" vertical="center" wrapText="1"/>
    </xf>
    <xf numFmtId="0" fontId="171" fillId="17" borderId="0" xfId="0" applyFont="1" applyFill="1" applyAlignment="1">
      <alignment horizontal="center" vertical="center" wrapText="1"/>
    </xf>
    <xf numFmtId="0" fontId="155" fillId="0" borderId="0" xfId="0" applyFont="1" applyAlignment="1" applyProtection="1">
      <alignment horizontal="center" vertical="center" wrapText="1"/>
      <protection locked="0"/>
    </xf>
    <xf numFmtId="0" fontId="112" fillId="6" borderId="28" xfId="8" applyFont="1" applyFill="1" applyBorder="1" applyAlignment="1">
      <alignment horizontal="center" vertical="center" textRotation="90" wrapText="1"/>
    </xf>
    <xf numFmtId="0" fontId="112" fillId="6" borderId="8" xfId="8" applyFont="1" applyFill="1" applyBorder="1" applyAlignment="1">
      <alignment horizontal="center" vertical="center" textRotation="90" wrapText="1"/>
    </xf>
    <xf numFmtId="0" fontId="41" fillId="0" borderId="48" xfId="8" applyFont="1" applyBorder="1" applyAlignment="1">
      <alignment horizontal="center" vertical="center" wrapText="1"/>
    </xf>
    <xf numFmtId="0" fontId="34" fillId="0" borderId="48" xfId="8" applyBorder="1" applyAlignment="1">
      <alignment horizontal="left" vertical="center" wrapText="1"/>
    </xf>
    <xf numFmtId="0" fontId="34" fillId="0" borderId="48" xfId="8" applyBorder="1" applyAlignment="1">
      <alignment horizontal="center" vertical="center" wrapText="1"/>
    </xf>
    <xf numFmtId="0" fontId="35" fillId="0" borderId="113" xfId="8" applyFont="1" applyBorder="1" applyAlignment="1">
      <alignment horizontal="center" vertical="center" wrapText="1"/>
    </xf>
    <xf numFmtId="0" fontId="35" fillId="0" borderId="28" xfId="8" applyFont="1" applyBorder="1" applyAlignment="1">
      <alignment horizontal="center" vertical="center" wrapText="1"/>
    </xf>
    <xf numFmtId="0" fontId="35" fillId="0" borderId="8" xfId="8" applyFont="1" applyBorder="1" applyAlignment="1">
      <alignment horizontal="center" vertical="center" wrapText="1"/>
    </xf>
    <xf numFmtId="0" fontId="41" fillId="0" borderId="48" xfId="8" applyFont="1" applyBorder="1" applyAlignment="1">
      <alignment horizontal="center" vertical="top" wrapText="1"/>
    </xf>
    <xf numFmtId="0" fontId="41" fillId="0" borderId="6" xfId="8" applyFont="1" applyBorder="1" applyAlignment="1">
      <alignment horizontal="center" vertical="top" wrapText="1"/>
    </xf>
    <xf numFmtId="0" fontId="41" fillId="0" borderId="58" xfId="8" applyFont="1" applyBorder="1" applyAlignment="1">
      <alignment horizontal="center" vertical="top" wrapText="1"/>
    </xf>
    <xf numFmtId="0" fontId="41" fillId="0" borderId="12" xfId="8" applyFont="1" applyBorder="1" applyAlignment="1">
      <alignment horizontal="center" vertical="top" wrapText="1"/>
    </xf>
    <xf numFmtId="0" fontId="0" fillId="0" borderId="48" xfId="0" applyFill="1" applyBorder="1" applyAlignment="1">
      <alignment horizontal="center" vertical="center" wrapText="1"/>
    </xf>
    <xf numFmtId="0" fontId="41" fillId="0" borderId="50" xfId="8" applyFont="1" applyFill="1" applyBorder="1" applyAlignment="1">
      <alignment horizontal="center" vertical="center" wrapText="1"/>
    </xf>
    <xf numFmtId="0" fontId="41" fillId="0" borderId="11" xfId="8" applyFont="1" applyFill="1" applyBorder="1" applyAlignment="1">
      <alignment horizontal="center" vertical="center" wrapText="1"/>
    </xf>
    <xf numFmtId="0" fontId="68" fillId="3" borderId="0" xfId="0" applyFont="1" applyFill="1" applyAlignment="1">
      <alignment horizontal="center" vertical="center" wrapText="1"/>
    </xf>
    <xf numFmtId="0" fontId="114" fillId="17" borderId="167" xfId="0" applyFont="1" applyFill="1" applyBorder="1" applyAlignment="1">
      <alignment horizontal="center" vertical="center"/>
    </xf>
    <xf numFmtId="0" fontId="114" fillId="17" borderId="168" xfId="0" applyFont="1" applyFill="1" applyBorder="1" applyAlignment="1">
      <alignment horizontal="center" vertical="center"/>
    </xf>
    <xf numFmtId="0" fontId="58" fillId="10" borderId="170" xfId="2" applyFont="1" applyFill="1" applyBorder="1" applyAlignment="1">
      <alignment horizontal="left" vertical="center" wrapText="1"/>
    </xf>
    <xf numFmtId="0" fontId="58" fillId="10" borderId="77" xfId="2" applyFont="1" applyFill="1" applyBorder="1" applyAlignment="1">
      <alignment horizontal="left" vertical="center" wrapText="1"/>
    </xf>
    <xf numFmtId="0" fontId="58" fillId="10" borderId="171" xfId="2" applyFont="1" applyFill="1" applyBorder="1" applyAlignment="1">
      <alignment horizontal="left" vertical="center" wrapText="1"/>
    </xf>
    <xf numFmtId="0" fontId="81" fillId="3" borderId="48" xfId="8" applyFont="1" applyFill="1" applyBorder="1" applyAlignment="1">
      <alignment horizontal="left" vertical="center" wrapText="1"/>
    </xf>
    <xf numFmtId="0" fontId="41" fillId="0" borderId="16" xfId="8" applyFont="1" applyFill="1" applyBorder="1" applyAlignment="1">
      <alignment horizontal="center" vertical="center" wrapText="1"/>
    </xf>
    <xf numFmtId="0" fontId="41" fillId="0" borderId="18" xfId="8" applyFont="1" applyFill="1" applyBorder="1" applyAlignment="1">
      <alignment horizontal="center" vertical="center" wrapText="1"/>
    </xf>
    <xf numFmtId="0" fontId="51" fillId="16" borderId="121" xfId="2" applyFont="1" applyFill="1" applyBorder="1" applyAlignment="1">
      <alignment horizontal="left" vertical="center" wrapText="1"/>
    </xf>
    <xf numFmtId="0" fontId="51" fillId="16" borderId="0" xfId="2" applyFont="1" applyFill="1" applyBorder="1" applyAlignment="1">
      <alignment horizontal="left" vertical="center" wrapText="1"/>
    </xf>
    <xf numFmtId="0" fontId="110" fillId="17" borderId="76" xfId="2" applyFont="1" applyFill="1" applyBorder="1" applyAlignment="1">
      <alignment horizontal="left" vertical="center" wrapText="1"/>
    </xf>
    <xf numFmtId="0" fontId="110" fillId="17" borderId="78" xfId="2" applyFont="1" applyFill="1" applyBorder="1" applyAlignment="1">
      <alignment horizontal="left" vertical="center" wrapText="1"/>
    </xf>
    <xf numFmtId="0" fontId="114" fillId="17" borderId="73" xfId="0" applyFont="1" applyFill="1" applyBorder="1" applyAlignment="1">
      <alignment horizontal="center" vertical="center"/>
    </xf>
    <xf numFmtId="0" fontId="114" fillId="17" borderId="72" xfId="0" applyFont="1" applyFill="1" applyBorder="1" applyAlignment="1">
      <alignment horizontal="center" vertical="center"/>
    </xf>
    <xf numFmtId="0" fontId="58" fillId="10" borderId="116" xfId="2" applyFont="1" applyFill="1" applyBorder="1" applyAlignment="1">
      <alignment horizontal="left" vertical="center" wrapText="1"/>
    </xf>
    <xf numFmtId="0" fontId="58" fillId="10" borderId="0" xfId="2" applyFont="1" applyFill="1" applyBorder="1" applyAlignment="1">
      <alignment horizontal="left" vertical="center" wrapText="1"/>
    </xf>
    <xf numFmtId="0" fontId="58" fillId="16" borderId="121" xfId="2" applyFont="1" applyFill="1" applyBorder="1" applyAlignment="1">
      <alignment horizontal="left" vertical="center" wrapText="1"/>
    </xf>
    <xf numFmtId="0" fontId="58" fillId="16" borderId="0" xfId="2" applyFont="1" applyFill="1" applyBorder="1" applyAlignment="1">
      <alignment horizontal="left" vertical="center" wrapText="1"/>
    </xf>
    <xf numFmtId="0" fontId="119" fillId="3" borderId="48" xfId="0" applyFont="1" applyFill="1" applyBorder="1" applyAlignment="1">
      <alignment horizontal="center" vertical="center" wrapText="1"/>
    </xf>
    <xf numFmtId="0" fontId="188" fillId="32" borderId="48" xfId="0" applyFont="1" applyFill="1" applyBorder="1" applyAlignment="1">
      <alignment horizontal="center" vertical="center" wrapText="1"/>
    </xf>
    <xf numFmtId="0" fontId="188" fillId="14" borderId="48" xfId="0" applyFont="1" applyFill="1" applyBorder="1" applyAlignment="1">
      <alignment horizontal="center" vertical="center" wrapText="1"/>
    </xf>
    <xf numFmtId="0" fontId="187" fillId="17" borderId="73" xfId="0" applyFont="1" applyFill="1" applyBorder="1" applyAlignment="1">
      <alignment horizontal="center" vertical="center"/>
    </xf>
    <xf numFmtId="0" fontId="187" fillId="17" borderId="72" xfId="0" applyFont="1" applyFill="1" applyBorder="1" applyAlignment="1">
      <alignment horizontal="center" vertical="center"/>
    </xf>
    <xf numFmtId="0" fontId="110" fillId="17" borderId="77" xfId="2" applyFont="1" applyFill="1" applyBorder="1" applyAlignment="1">
      <alignment horizontal="left" vertical="center" wrapText="1"/>
    </xf>
    <xf numFmtId="0" fontId="51" fillId="3" borderId="113" xfId="23" applyFont="1" applyFill="1" applyBorder="1" applyAlignment="1">
      <alignment horizontal="center" vertical="center" wrapText="1"/>
    </xf>
    <xf numFmtId="0" fontId="51" fillId="3" borderId="8" xfId="23" applyFont="1" applyFill="1" applyBorder="1" applyAlignment="1">
      <alignment horizontal="center" vertical="center" wrapText="1"/>
    </xf>
    <xf numFmtId="0" fontId="34" fillId="0" borderId="157" xfId="8" applyFont="1" applyBorder="1" applyAlignment="1">
      <alignment horizontal="center" vertical="center" wrapText="1"/>
    </xf>
    <xf numFmtId="0" fontId="34" fillId="0" borderId="158" xfId="8" applyFont="1" applyBorder="1" applyAlignment="1">
      <alignment horizontal="center" vertical="center"/>
    </xf>
    <xf numFmtId="0" fontId="51" fillId="16" borderId="30" xfId="2" applyFont="1" applyFill="1" applyBorder="1" applyAlignment="1">
      <alignment horizontal="left" vertical="center" wrapText="1"/>
    </xf>
    <xf numFmtId="0" fontId="51" fillId="16" borderId="39" xfId="2" applyFont="1" applyFill="1" applyBorder="1" applyAlignment="1">
      <alignment horizontal="left" vertical="center" wrapText="1"/>
    </xf>
    <xf numFmtId="0" fontId="51" fillId="16" borderId="35" xfId="2" applyFont="1" applyFill="1" applyBorder="1" applyAlignment="1">
      <alignment horizontal="left" vertical="center" wrapText="1"/>
    </xf>
    <xf numFmtId="0" fontId="57" fillId="0" borderId="144" xfId="8" applyFont="1" applyBorder="1" applyAlignment="1">
      <alignment horizontal="center" vertical="center"/>
    </xf>
    <xf numFmtId="0" fontId="57" fillId="0" borderId="160" xfId="8" applyFont="1" applyBorder="1" applyAlignment="1">
      <alignment horizontal="center" vertical="center"/>
    </xf>
    <xf numFmtId="0" fontId="70" fillId="3" borderId="113" xfId="0" applyFont="1" applyFill="1" applyBorder="1" applyAlignment="1">
      <alignment horizontal="center" vertical="center" wrapText="1" shrinkToFit="1"/>
    </xf>
    <xf numFmtId="0" fontId="70" fillId="3" borderId="8" xfId="0" applyFont="1" applyFill="1" applyBorder="1" applyAlignment="1">
      <alignment horizontal="center" vertical="center" wrapText="1" shrinkToFit="1"/>
    </xf>
    <xf numFmtId="0" fontId="43" fillId="0" borderId="48" xfId="8" applyFont="1" applyBorder="1" applyAlignment="1">
      <alignment horizontal="center" vertical="center"/>
    </xf>
    <xf numFmtId="0" fontId="46" fillId="0" borderId="145" xfId="8" applyFont="1" applyBorder="1" applyAlignment="1">
      <alignment horizontal="center" vertical="center" wrapText="1"/>
    </xf>
    <xf numFmtId="0" fontId="46" fillId="0" borderId="153" xfId="8" applyFont="1" applyBorder="1" applyAlignment="1">
      <alignment horizontal="center" vertical="center" wrapText="1"/>
    </xf>
    <xf numFmtId="0" fontId="51" fillId="7" borderId="161" xfId="0" applyFont="1" applyFill="1" applyBorder="1" applyAlignment="1">
      <alignment horizontal="center" vertical="center" wrapText="1" shrinkToFit="1"/>
    </xf>
    <xf numFmtId="0" fontId="51" fillId="7" borderId="8" xfId="0" applyFont="1" applyFill="1" applyBorder="1" applyAlignment="1">
      <alignment horizontal="center" vertical="center" wrapText="1" shrinkToFit="1"/>
    </xf>
    <xf numFmtId="0" fontId="177" fillId="3" borderId="156" xfId="0" applyFont="1" applyFill="1" applyBorder="1" applyAlignment="1">
      <alignment horizontal="center" vertical="center" wrapText="1"/>
    </xf>
    <xf numFmtId="0" fontId="177" fillId="3" borderId="69" xfId="0" applyFont="1" applyFill="1" applyBorder="1" applyAlignment="1">
      <alignment horizontal="center" vertical="center" wrapText="1"/>
    </xf>
    <xf numFmtId="0" fontId="177" fillId="3" borderId="159" xfId="0" applyFont="1" applyFill="1" applyBorder="1" applyAlignment="1">
      <alignment horizontal="center" vertical="center" wrapText="1"/>
    </xf>
    <xf numFmtId="0" fontId="177" fillId="3" borderId="162" xfId="0" applyFont="1" applyFill="1" applyBorder="1" applyAlignment="1">
      <alignment horizontal="center" vertical="center" wrapText="1"/>
    </xf>
    <xf numFmtId="0" fontId="177" fillId="3" borderId="70" xfId="0" applyFont="1" applyFill="1" applyBorder="1" applyAlignment="1">
      <alignment horizontal="center" vertical="center" wrapText="1"/>
    </xf>
    <xf numFmtId="0" fontId="177" fillId="3" borderId="154" xfId="0" applyFont="1" applyFill="1" applyBorder="1" applyAlignment="1">
      <alignment horizontal="center" vertical="center" wrapText="1"/>
    </xf>
    <xf numFmtId="0" fontId="177" fillId="3" borderId="121" xfId="0" applyFont="1" applyFill="1" applyBorder="1" applyAlignment="1">
      <alignment horizontal="center" vertical="center" wrapText="1"/>
    </xf>
    <xf numFmtId="0" fontId="177" fillId="3" borderId="155" xfId="0" applyFont="1" applyFill="1" applyBorder="1" applyAlignment="1">
      <alignment horizontal="center" vertical="center" wrapText="1"/>
    </xf>
    <xf numFmtId="0" fontId="34" fillId="0" borderId="147" xfId="8" applyFont="1" applyBorder="1" applyAlignment="1">
      <alignment horizontal="center" vertical="center" wrapText="1"/>
    </xf>
    <xf numFmtId="0" fontId="34" fillId="0" borderId="163" xfId="8" applyFont="1" applyBorder="1" applyAlignment="1">
      <alignment horizontal="center" vertical="center" wrapText="1"/>
    </xf>
    <xf numFmtId="0" fontId="22" fillId="0" borderId="0" xfId="18" applyFont="1" applyAlignment="1">
      <alignment horizontal="left" vertical="top" wrapText="1"/>
    </xf>
    <xf numFmtId="0" fontId="27" fillId="0" borderId="0" xfId="18" applyAlignment="1">
      <alignment horizontal="left" vertical="top" wrapText="1"/>
    </xf>
    <xf numFmtId="0" fontId="44" fillId="0" borderId="0" xfId="4" applyFill="1" applyBorder="1" applyAlignment="1" applyProtection="1">
      <alignment horizontal="center" vertical="center" wrapText="1"/>
    </xf>
    <xf numFmtId="0" fontId="37" fillId="0" borderId="0" xfId="16" applyFont="1" applyAlignment="1">
      <alignment horizontal="center" vertical="center"/>
    </xf>
    <xf numFmtId="0" fontId="102" fillId="3" borderId="0" xfId="18" applyFont="1" applyFill="1" applyAlignment="1">
      <alignment horizontal="center" vertical="center" wrapText="1"/>
    </xf>
    <xf numFmtId="0" fontId="98" fillId="0" borderId="0" xfId="18" applyFont="1" applyAlignment="1">
      <alignment horizontal="center" vertical="center"/>
    </xf>
    <xf numFmtId="0" fontId="97" fillId="0" borderId="0" xfId="18" applyFont="1" applyAlignment="1">
      <alignment horizontal="center" vertical="center" textRotation="90" wrapText="1"/>
    </xf>
    <xf numFmtId="2" fontId="96" fillId="3" borderId="0" xfId="18" applyNumberFormat="1" applyFont="1" applyFill="1" applyAlignment="1">
      <alignment horizontal="left" vertical="top" wrapText="1"/>
    </xf>
    <xf numFmtId="165" fontId="100" fillId="3" borderId="0" xfId="18" applyNumberFormat="1" applyFont="1" applyFill="1" applyAlignment="1" applyProtection="1">
      <alignment horizontal="center" vertical="center"/>
      <protection locked="0"/>
    </xf>
    <xf numFmtId="0" fontId="52" fillId="3" borderId="0" xfId="16" applyFont="1" applyFill="1" applyAlignment="1">
      <alignment horizontal="left" vertical="center" wrapText="1"/>
    </xf>
    <xf numFmtId="0" fontId="104" fillId="0" borderId="0" xfId="18" applyFont="1" applyAlignment="1">
      <alignment horizontal="center" vertical="center" wrapText="1"/>
    </xf>
    <xf numFmtId="0" fontId="107" fillId="3" borderId="0" xfId="18" applyFont="1" applyFill="1" applyAlignment="1">
      <alignment horizontal="left" vertical="center" wrapText="1"/>
    </xf>
    <xf numFmtId="0" fontId="22" fillId="0" borderId="0" xfId="18" applyFont="1" applyAlignment="1">
      <alignment horizontal="center" vertical="center"/>
    </xf>
    <xf numFmtId="0" fontId="22" fillId="0" borderId="0" xfId="18" applyFont="1" applyAlignment="1">
      <alignment horizontal="center" vertical="center" wrapText="1"/>
    </xf>
    <xf numFmtId="0" fontId="104" fillId="3" borderId="0" xfId="18" applyFont="1" applyFill="1" applyAlignment="1">
      <alignment horizontal="center" vertical="center" wrapText="1"/>
    </xf>
    <xf numFmtId="0" fontId="27" fillId="0" borderId="0" xfId="18" applyAlignment="1">
      <alignment vertical="center"/>
    </xf>
    <xf numFmtId="0" fontId="27" fillId="0" borderId="0" xfId="18" applyAlignment="1">
      <alignment horizontal="center" vertical="center" wrapText="1"/>
    </xf>
    <xf numFmtId="0" fontId="79" fillId="0" borderId="113" xfId="19" applyFont="1" applyBorder="1" applyAlignment="1">
      <alignment horizontal="center" vertical="center" wrapText="1"/>
    </xf>
    <xf numFmtId="0" fontId="79" fillId="0" borderId="28" xfId="19" applyFont="1" applyBorder="1" applyAlignment="1">
      <alignment horizontal="center" vertical="center" wrapText="1"/>
    </xf>
    <xf numFmtId="0" fontId="79" fillId="0" borderId="8" xfId="19" applyFont="1" applyBorder="1" applyAlignment="1">
      <alignment horizontal="center" vertical="center" wrapText="1"/>
    </xf>
    <xf numFmtId="0" fontId="79" fillId="0" borderId="15" xfId="19" applyFont="1" applyBorder="1" applyAlignment="1">
      <alignment horizontal="center" vertical="center" wrapText="1"/>
    </xf>
    <xf numFmtId="0" fontId="79" fillId="0" borderId="15" xfId="19" applyFont="1" applyBorder="1" applyAlignment="1">
      <alignment horizontal="center" vertical="center"/>
    </xf>
    <xf numFmtId="0" fontId="79" fillId="0" borderId="28" xfId="19" applyFont="1" applyBorder="1" applyAlignment="1">
      <alignment horizontal="center" vertical="center"/>
    </xf>
    <xf numFmtId="0" fontId="79" fillId="0" borderId="8" xfId="19" applyFont="1" applyBorder="1" applyAlignment="1">
      <alignment horizontal="center" vertical="center"/>
    </xf>
    <xf numFmtId="0" fontId="201" fillId="3" borderId="15" xfId="19" applyFont="1" applyFill="1" applyBorder="1" applyAlignment="1">
      <alignment horizontal="center" vertical="center" wrapText="1"/>
    </xf>
    <xf numFmtId="0" fontId="201" fillId="3" borderId="28" xfId="19" applyFont="1" applyFill="1" applyBorder="1" applyAlignment="1">
      <alignment horizontal="center" vertical="center" wrapText="1"/>
    </xf>
    <xf numFmtId="0" fontId="201" fillId="3" borderId="8" xfId="19" applyFont="1" applyFill="1" applyBorder="1" applyAlignment="1">
      <alignment horizontal="center" vertical="center" wrapText="1"/>
    </xf>
    <xf numFmtId="0" fontId="201" fillId="3" borderId="15" xfId="19" applyFont="1" applyFill="1" applyBorder="1" applyAlignment="1">
      <alignment horizontal="center" vertical="center"/>
    </xf>
    <xf numFmtId="0" fontId="201" fillId="3" borderId="28" xfId="19" applyFont="1" applyFill="1" applyBorder="1" applyAlignment="1">
      <alignment horizontal="center" vertical="center"/>
    </xf>
    <xf numFmtId="0" fontId="201" fillId="3" borderId="8" xfId="19" applyFont="1" applyFill="1" applyBorder="1" applyAlignment="1">
      <alignment horizontal="center" vertical="center"/>
    </xf>
    <xf numFmtId="0" fontId="144" fillId="17" borderId="64" xfId="0" applyFont="1" applyFill="1" applyBorder="1" applyAlignment="1">
      <alignment horizontal="center" vertical="center" wrapText="1"/>
    </xf>
    <xf numFmtId="0" fontId="144" fillId="17" borderId="0" xfId="0" applyFont="1" applyFill="1" applyAlignment="1">
      <alignment horizontal="center" vertical="center" wrapText="1"/>
    </xf>
    <xf numFmtId="0" fontId="144" fillId="17" borderId="32" xfId="19" applyFont="1" applyFill="1" applyBorder="1" applyAlignment="1">
      <alignment horizontal="center" vertical="center"/>
    </xf>
    <xf numFmtId="0" fontId="144" fillId="17" borderId="20" xfId="19" applyFont="1" applyFill="1" applyBorder="1" applyAlignment="1">
      <alignment horizontal="center" vertical="center"/>
    </xf>
    <xf numFmtId="0" fontId="70" fillId="10" borderId="40" xfId="19" applyFont="1" applyFill="1" applyBorder="1" applyAlignment="1">
      <alignment vertical="center" wrapText="1"/>
    </xf>
    <xf numFmtId="0" fontId="70" fillId="10" borderId="17" xfId="19" applyFont="1" applyFill="1" applyBorder="1" applyAlignment="1">
      <alignment vertical="center" wrapText="1"/>
    </xf>
    <xf numFmtId="0" fontId="120" fillId="7" borderId="27" xfId="19" applyFont="1" applyFill="1" applyBorder="1" applyAlignment="1">
      <alignment horizontal="center" vertical="center" wrapText="1"/>
    </xf>
    <xf numFmtId="0" fontId="120" fillId="7" borderId="23" xfId="19" applyFont="1" applyFill="1" applyBorder="1" applyAlignment="1">
      <alignment horizontal="center" vertical="center" wrapText="1"/>
    </xf>
    <xf numFmtId="0" fontId="120" fillId="7" borderId="24" xfId="19" applyFont="1" applyFill="1" applyBorder="1" applyAlignment="1">
      <alignment horizontal="center" vertical="center" wrapText="1"/>
    </xf>
    <xf numFmtId="0" fontId="64" fillId="7" borderId="106" xfId="19" applyFont="1" applyFill="1" applyBorder="1" applyAlignment="1">
      <alignment horizontal="center" vertical="center" wrapText="1"/>
    </xf>
    <xf numFmtId="0" fontId="64" fillId="7" borderId="107" xfId="19" applyFont="1" applyFill="1" applyBorder="1" applyAlignment="1">
      <alignment horizontal="center" vertical="center" wrapText="1"/>
    </xf>
    <xf numFmtId="0" fontId="64" fillId="7" borderId="108" xfId="19" applyFont="1" applyFill="1" applyBorder="1" applyAlignment="1">
      <alignment horizontal="center" vertical="center" wrapText="1"/>
    </xf>
    <xf numFmtId="0" fontId="64" fillId="7" borderId="109" xfId="19" applyFont="1" applyFill="1" applyBorder="1" applyAlignment="1">
      <alignment horizontal="center" vertical="center" wrapText="1"/>
    </xf>
    <xf numFmtId="0" fontId="120" fillId="7" borderId="106" xfId="19" applyFont="1" applyFill="1" applyBorder="1" applyAlignment="1">
      <alignment horizontal="center" vertical="center" wrapText="1"/>
    </xf>
    <xf numFmtId="0" fontId="120" fillId="7" borderId="107" xfId="19" applyFont="1" applyFill="1" applyBorder="1" applyAlignment="1">
      <alignment horizontal="center" vertical="center" wrapText="1"/>
    </xf>
    <xf numFmtId="0" fontId="120" fillId="7" borderId="3" xfId="19" applyFont="1" applyFill="1" applyBorder="1" applyAlignment="1">
      <alignment horizontal="center" vertical="center" wrapText="1"/>
    </xf>
    <xf numFmtId="0" fontId="120" fillId="7" borderId="22" xfId="19" applyFont="1" applyFill="1" applyBorder="1" applyAlignment="1">
      <alignment horizontal="center" vertical="center" wrapText="1"/>
    </xf>
    <xf numFmtId="0" fontId="120" fillId="7" borderId="108" xfId="19" applyFont="1" applyFill="1" applyBorder="1" applyAlignment="1">
      <alignment horizontal="center" vertical="center"/>
    </xf>
    <xf numFmtId="0" fontId="120" fillId="7" borderId="110" xfId="19" applyFont="1" applyFill="1" applyBorder="1" applyAlignment="1">
      <alignment horizontal="center" vertical="center"/>
    </xf>
    <xf numFmtId="0" fontId="58" fillId="16" borderId="122" xfId="2" applyFont="1" applyFill="1" applyBorder="1" applyAlignment="1">
      <alignment horizontal="left" vertical="center" wrapText="1"/>
    </xf>
    <xf numFmtId="0" fontId="58" fillId="16" borderId="17" xfId="2" applyFont="1" applyFill="1" applyBorder="1" applyAlignment="1">
      <alignment horizontal="left" vertical="center" wrapText="1"/>
    </xf>
    <xf numFmtId="0" fontId="120" fillId="7" borderId="109" xfId="19" applyFont="1" applyFill="1" applyBorder="1" applyAlignment="1">
      <alignment horizontal="center" vertical="center"/>
    </xf>
    <xf numFmtId="0" fontId="120" fillId="7" borderId="111" xfId="19" applyFont="1" applyFill="1" applyBorder="1" applyAlignment="1">
      <alignment horizontal="center" vertical="center"/>
    </xf>
    <xf numFmtId="0" fontId="120" fillId="7" borderId="58" xfId="19" applyFont="1" applyFill="1" applyBorder="1" applyAlignment="1">
      <alignment horizontal="center" vertical="center" wrapText="1"/>
    </xf>
    <xf numFmtId="0" fontId="120" fillId="7" borderId="52" xfId="19" applyFont="1" applyFill="1" applyBorder="1" applyAlignment="1">
      <alignment horizontal="center" vertical="center" wrapText="1"/>
    </xf>
    <xf numFmtId="0" fontId="120" fillId="7" borderId="53" xfId="19" applyFont="1" applyFill="1" applyBorder="1" applyAlignment="1">
      <alignment horizontal="center" vertical="center" wrapText="1"/>
    </xf>
    <xf numFmtId="0" fontId="120" fillId="7" borderId="50" xfId="19" applyFont="1" applyFill="1" applyBorder="1" applyAlignment="1">
      <alignment horizontal="center" vertical="center" wrapText="1"/>
    </xf>
    <xf numFmtId="0" fontId="120" fillId="7" borderId="97" xfId="19" applyFont="1" applyFill="1" applyBorder="1" applyAlignment="1">
      <alignment horizontal="center" vertical="center" wrapText="1"/>
    </xf>
    <xf numFmtId="0" fontId="120" fillId="7" borderId="86" xfId="19" applyFont="1" applyFill="1" applyBorder="1" applyAlignment="1">
      <alignment horizontal="center" vertical="center" wrapText="1"/>
    </xf>
    <xf numFmtId="0" fontId="67" fillId="38" borderId="137" xfId="5" applyFont="1" applyFill="1" applyBorder="1" applyAlignment="1">
      <alignment horizontal="center" vertical="center" wrapText="1"/>
    </xf>
    <xf numFmtId="0" fontId="67" fillId="38" borderId="139" xfId="5" applyFont="1" applyFill="1" applyBorder="1" applyAlignment="1">
      <alignment horizontal="center" vertical="center" wrapText="1"/>
    </xf>
    <xf numFmtId="0" fontId="82" fillId="38" borderId="125" xfId="5" applyFont="1" applyFill="1" applyBorder="1" applyAlignment="1">
      <alignment horizontal="left" vertical="center" wrapText="1"/>
    </xf>
    <xf numFmtId="0" fontId="82" fillId="38" borderId="127" xfId="5" applyFont="1" applyFill="1" applyBorder="1" applyAlignment="1">
      <alignment horizontal="left" vertical="center" wrapText="1"/>
    </xf>
    <xf numFmtId="0" fontId="82" fillId="38" borderId="129" xfId="5" applyFont="1" applyFill="1" applyBorder="1" applyAlignment="1">
      <alignment horizontal="left" vertical="center" wrapText="1"/>
    </xf>
    <xf numFmtId="168" fontId="79" fillId="38" borderId="125" xfId="5" applyNumberFormat="1" applyFont="1" applyFill="1" applyBorder="1" applyAlignment="1">
      <alignment horizontal="right" vertical="center"/>
    </xf>
    <xf numFmtId="168" fontId="79" fillId="38" borderId="127" xfId="5" applyNumberFormat="1" applyFont="1" applyFill="1" applyBorder="1" applyAlignment="1">
      <alignment horizontal="right" vertical="center"/>
    </xf>
    <xf numFmtId="168" fontId="79" fillId="38" borderId="129" xfId="5" applyNumberFormat="1" applyFont="1" applyFill="1" applyBorder="1" applyAlignment="1">
      <alignment horizontal="right" vertical="center"/>
    </xf>
    <xf numFmtId="49" fontId="64" fillId="40" borderId="134" xfId="5" applyNumberFormat="1" applyFont="1" applyFill="1" applyBorder="1" applyAlignment="1">
      <alignment horizontal="center" vertical="center" wrapText="1"/>
    </xf>
    <xf numFmtId="49" fontId="64" fillId="40" borderId="129" xfId="5" applyNumberFormat="1" applyFont="1" applyFill="1" applyBorder="1" applyAlignment="1">
      <alignment horizontal="center" vertical="center" wrapText="1"/>
    </xf>
    <xf numFmtId="49" fontId="64" fillId="40" borderId="141" xfId="5" applyNumberFormat="1" applyFont="1" applyFill="1" applyBorder="1" applyAlignment="1">
      <alignment horizontal="center" vertical="center" wrapText="1"/>
    </xf>
    <xf numFmtId="49" fontId="64" fillId="40" borderId="142" xfId="5" applyNumberFormat="1" applyFont="1" applyFill="1" applyBorder="1" applyAlignment="1">
      <alignment horizontal="center" vertical="center" wrapText="1"/>
    </xf>
    <xf numFmtId="49" fontId="64" fillId="41" borderId="134" xfId="5" applyNumberFormat="1" applyFont="1" applyFill="1" applyBorder="1" applyAlignment="1">
      <alignment horizontal="center" vertical="center" wrapText="1"/>
    </xf>
    <xf numFmtId="49" fontId="64" fillId="41" borderId="143" xfId="5" applyNumberFormat="1" applyFont="1" applyFill="1" applyBorder="1" applyAlignment="1">
      <alignment horizontal="center" vertical="center" wrapText="1"/>
    </xf>
    <xf numFmtId="0" fontId="110" fillId="17" borderId="144" xfId="2" applyFont="1" applyFill="1" applyBorder="1" applyAlignment="1">
      <alignment horizontal="left" vertical="center" wrapText="1"/>
    </xf>
    <xf numFmtId="0" fontId="110" fillId="17" borderId="145" xfId="2" applyFont="1" applyFill="1" applyBorder="1" applyAlignment="1">
      <alignment horizontal="left" vertical="center" wrapText="1"/>
    </xf>
    <xf numFmtId="0" fontId="82" fillId="39" borderId="131" xfId="5" applyFont="1" applyFill="1" applyBorder="1" applyAlignment="1">
      <alignment horizontal="center" vertical="center" wrapText="1"/>
    </xf>
    <xf numFmtId="0" fontId="46" fillId="0" borderId="132" xfId="5" applyFont="1" applyBorder="1" applyAlignment="1"/>
    <xf numFmtId="0" fontId="46" fillId="0" borderId="133" xfId="5" applyFont="1" applyBorder="1" applyAlignment="1"/>
    <xf numFmtId="0" fontId="64" fillId="43" borderId="134" xfId="5" applyFont="1" applyFill="1" applyBorder="1" applyAlignment="1">
      <alignment horizontal="center" vertical="center" wrapText="1"/>
    </xf>
    <xf numFmtId="0" fontId="64" fillId="43" borderId="129" xfId="5" applyFont="1" applyFill="1" applyBorder="1" applyAlignment="1">
      <alignment horizontal="center" vertical="center" wrapText="1"/>
    </xf>
    <xf numFmtId="168" fontId="46" fillId="0" borderId="127" xfId="5" applyNumberFormat="1" applyFont="1" applyBorder="1" applyAlignment="1">
      <alignment horizontal="right"/>
    </xf>
    <xf numFmtId="0" fontId="64" fillId="43" borderId="135" xfId="5" applyFont="1" applyFill="1" applyBorder="1" applyAlignment="1">
      <alignment horizontal="center" vertical="center" wrapText="1"/>
    </xf>
    <xf numFmtId="0" fontId="64" fillId="43" borderId="136" xfId="5" applyFont="1" applyFill="1" applyBorder="1" applyAlignment="1">
      <alignment horizontal="center" vertical="center" wrapText="1"/>
    </xf>
    <xf numFmtId="168" fontId="79" fillId="38" borderId="126" xfId="5" applyNumberFormat="1" applyFont="1" applyFill="1" applyBorder="1" applyAlignment="1">
      <alignment horizontal="right" vertical="center"/>
    </xf>
    <xf numFmtId="168" fontId="79" fillId="38" borderId="128" xfId="5" applyNumberFormat="1" applyFont="1" applyFill="1" applyBorder="1" applyAlignment="1">
      <alignment horizontal="right" vertical="center"/>
    </xf>
    <xf numFmtId="168" fontId="79" fillId="38" borderId="130" xfId="5" applyNumberFormat="1" applyFont="1" applyFill="1" applyBorder="1" applyAlignment="1">
      <alignment horizontal="right" vertical="center"/>
    </xf>
    <xf numFmtId="0" fontId="82" fillId="44" borderId="125" xfId="5" applyFont="1" applyFill="1" applyBorder="1" applyAlignment="1">
      <alignment horizontal="left" vertical="center" wrapText="1"/>
    </xf>
    <xf numFmtId="0" fontId="46" fillId="0" borderId="127" xfId="5" applyFont="1" applyBorder="1" applyAlignment="1"/>
    <xf numFmtId="0" fontId="46" fillId="0" borderId="129" xfId="5" applyFont="1" applyBorder="1" applyAlignment="1"/>
    <xf numFmtId="168" fontId="79" fillId="44" borderId="125" xfId="5" applyNumberFormat="1" applyFont="1" applyFill="1" applyBorder="1" applyAlignment="1">
      <alignment horizontal="right" vertical="center"/>
    </xf>
    <xf numFmtId="168" fontId="46" fillId="0" borderId="129" xfId="5" applyNumberFormat="1" applyFont="1" applyBorder="1" applyAlignment="1">
      <alignment horizontal="right"/>
    </xf>
    <xf numFmtId="0" fontId="52" fillId="26" borderId="113" xfId="8" applyFont="1" applyFill="1" applyBorder="1" applyAlignment="1">
      <alignment horizontal="center" vertical="center" wrapText="1"/>
    </xf>
    <xf numFmtId="0" fontId="52" fillId="26" borderId="95" xfId="8" applyFont="1" applyFill="1" applyBorder="1" applyAlignment="1">
      <alignment horizontal="center" vertical="center" wrapText="1"/>
    </xf>
    <xf numFmtId="0" fontId="52" fillId="26" borderId="50" xfId="8" applyFont="1" applyFill="1" applyBorder="1" applyAlignment="1">
      <alignment horizontal="center" vertical="center" wrapText="1"/>
    </xf>
    <xf numFmtId="0" fontId="52" fillId="26" borderId="86" xfId="8" applyFont="1" applyFill="1" applyBorder="1" applyAlignment="1">
      <alignment horizontal="center" vertical="center" wrapText="1"/>
    </xf>
    <xf numFmtId="0" fontId="126" fillId="26" borderId="113" xfId="8" applyFont="1" applyFill="1" applyBorder="1" applyAlignment="1">
      <alignment horizontal="center" vertical="center" wrapText="1"/>
    </xf>
    <xf numFmtId="0" fontId="126" fillId="26" borderId="95" xfId="8" applyFont="1" applyFill="1" applyBorder="1" applyAlignment="1">
      <alignment horizontal="center" vertical="center" wrapText="1"/>
    </xf>
    <xf numFmtId="0" fontId="93" fillId="23" borderId="30" xfId="8" applyFont="1" applyFill="1" applyBorder="1" applyAlignment="1">
      <alignment horizontal="left" vertical="center" wrapText="1"/>
    </xf>
    <xf numFmtId="0" fontId="93" fillId="23" borderId="39" xfId="8" applyFont="1" applyFill="1" applyBorder="1" applyAlignment="1">
      <alignment horizontal="left" vertical="center" wrapText="1"/>
    </xf>
    <xf numFmtId="0" fontId="93" fillId="23" borderId="35" xfId="8" applyFont="1" applyFill="1" applyBorder="1" applyAlignment="1">
      <alignment horizontal="left" vertical="center" wrapText="1"/>
    </xf>
    <xf numFmtId="0" fontId="114" fillId="17" borderId="30" xfId="0" applyFont="1" applyFill="1" applyBorder="1" applyAlignment="1">
      <alignment horizontal="center" vertical="center" wrapText="1"/>
    </xf>
    <xf numFmtId="0" fontId="114" fillId="17" borderId="39" xfId="0" applyFont="1" applyFill="1" applyBorder="1" applyAlignment="1">
      <alignment horizontal="center" vertical="center" wrapText="1"/>
    </xf>
    <xf numFmtId="0" fontId="52" fillId="26" borderId="3" xfId="8" applyFont="1" applyFill="1" applyBorder="1" applyAlignment="1">
      <alignment horizontal="center" vertical="center" wrapText="1"/>
    </xf>
    <xf numFmtId="0" fontId="52" fillId="26" borderId="55" xfId="8" applyFont="1" applyFill="1" applyBorder="1" applyAlignment="1">
      <alignment horizontal="center" vertical="center" wrapText="1"/>
    </xf>
    <xf numFmtId="0" fontId="52" fillId="26" borderId="22" xfId="8" applyFont="1" applyFill="1" applyBorder="1" applyAlignment="1">
      <alignment horizontal="center" vertical="center" wrapText="1"/>
    </xf>
    <xf numFmtId="0" fontId="52" fillId="26" borderId="2" xfId="8" applyFont="1" applyFill="1" applyBorder="1" applyAlignment="1">
      <alignment horizontal="center" vertical="center" wrapText="1"/>
    </xf>
    <xf numFmtId="0" fontId="52" fillId="26" borderId="54" xfId="8" applyFont="1" applyFill="1" applyBorder="1" applyAlignment="1">
      <alignment horizontal="center" vertical="center" wrapText="1"/>
    </xf>
    <xf numFmtId="0" fontId="52" fillId="26" borderId="115" xfId="8" applyFont="1" applyFill="1" applyBorder="1" applyAlignment="1">
      <alignment horizontal="center" vertical="center" wrapText="1"/>
    </xf>
    <xf numFmtId="0" fontId="52" fillId="26" borderId="7" xfId="8" applyFont="1" applyFill="1" applyBorder="1" applyAlignment="1">
      <alignment horizontal="center" vertical="center" wrapText="1"/>
    </xf>
    <xf numFmtId="0" fontId="52" fillId="26" borderId="4" xfId="8" applyFont="1" applyFill="1" applyBorder="1" applyAlignment="1">
      <alignment horizontal="center" vertical="center" wrapText="1"/>
    </xf>
    <xf numFmtId="0" fontId="52" fillId="26" borderId="15" xfId="8" applyFont="1" applyFill="1" applyBorder="1" applyAlignment="1">
      <alignment horizontal="center" vertical="center" wrapText="1"/>
    </xf>
    <xf numFmtId="0" fontId="52" fillId="26" borderId="28" xfId="8" applyFont="1" applyFill="1" applyBorder="1" applyAlignment="1">
      <alignment horizontal="center" vertical="center" wrapText="1"/>
    </xf>
    <xf numFmtId="0" fontId="52" fillId="26" borderId="48" xfId="8" applyFont="1" applyFill="1" applyBorder="1" applyAlignment="1">
      <alignment horizontal="center" vertical="center" wrapText="1"/>
    </xf>
    <xf numFmtId="0" fontId="52" fillId="26" borderId="32" xfId="8" applyFont="1" applyFill="1" applyBorder="1" applyAlignment="1">
      <alignment horizontal="center" vertical="center" wrapText="1"/>
    </xf>
    <xf numFmtId="0" fontId="52" fillId="26" borderId="40" xfId="8" applyFont="1" applyFill="1" applyBorder="1" applyAlignment="1">
      <alignment horizontal="center" vertical="center" wrapText="1"/>
    </xf>
    <xf numFmtId="0" fontId="52" fillId="26" borderId="6" xfId="8" applyFont="1" applyFill="1" applyBorder="1" applyAlignment="1">
      <alignment horizontal="center" vertical="center" wrapText="1"/>
    </xf>
    <xf numFmtId="0" fontId="52" fillId="26" borderId="58" xfId="8" applyFont="1" applyFill="1" applyBorder="1" applyAlignment="1">
      <alignment horizontal="center" vertical="center" wrapText="1"/>
    </xf>
    <xf numFmtId="0" fontId="52" fillId="26" borderId="52" xfId="8" applyFont="1" applyFill="1" applyBorder="1" applyAlignment="1">
      <alignment horizontal="center" vertical="center" wrapText="1"/>
    </xf>
    <xf numFmtId="0" fontId="52" fillId="26" borderId="53" xfId="8" applyFont="1" applyFill="1" applyBorder="1" applyAlignment="1">
      <alignment horizontal="center" vertical="center" wrapText="1"/>
    </xf>
    <xf numFmtId="0" fontId="52" fillId="26" borderId="27" xfId="8" applyFont="1" applyFill="1" applyBorder="1" applyAlignment="1">
      <alignment horizontal="center" vertical="center" wrapText="1"/>
    </xf>
    <xf numFmtId="0" fontId="52" fillId="26" borderId="24" xfId="8" applyFont="1" applyFill="1" applyBorder="1" applyAlignment="1">
      <alignment horizontal="center" vertical="center" wrapText="1"/>
    </xf>
    <xf numFmtId="0" fontId="52" fillId="26" borderId="33" xfId="8" applyFont="1" applyFill="1" applyBorder="1" applyAlignment="1">
      <alignment horizontal="center" vertical="center" wrapText="1"/>
    </xf>
    <xf numFmtId="0" fontId="52" fillId="26" borderId="26" xfId="8" applyFont="1" applyFill="1" applyBorder="1" applyAlignment="1">
      <alignment horizontal="center" vertical="center" wrapText="1"/>
    </xf>
    <xf numFmtId="0" fontId="195" fillId="0" borderId="21" xfId="8" applyFont="1" applyBorder="1" applyAlignment="1">
      <alignment horizontal="center"/>
    </xf>
    <xf numFmtId="0" fontId="195" fillId="0" borderId="54" xfId="8" applyFont="1" applyBorder="1" applyAlignment="1">
      <alignment horizontal="center"/>
    </xf>
    <xf numFmtId="0" fontId="196" fillId="3" borderId="21" xfId="8" applyFont="1" applyFill="1" applyBorder="1" applyAlignment="1">
      <alignment horizontal="center" vertical="center" wrapText="1"/>
    </xf>
    <xf numFmtId="0" fontId="196" fillId="3" borderId="54" xfId="8" applyFont="1" applyFill="1" applyBorder="1" applyAlignment="1">
      <alignment horizontal="center" vertical="center" wrapText="1"/>
    </xf>
    <xf numFmtId="0" fontId="196" fillId="3" borderId="60" xfId="8" applyFont="1" applyFill="1" applyBorder="1" applyAlignment="1">
      <alignment horizontal="center" vertical="center" wrapText="1"/>
    </xf>
    <xf numFmtId="0" fontId="196" fillId="3" borderId="63" xfId="8" applyFont="1" applyFill="1" applyBorder="1" applyAlignment="1">
      <alignment horizontal="center" vertical="center" wrapText="1"/>
    </xf>
    <xf numFmtId="0" fontId="196" fillId="3" borderId="49" xfId="8" applyFont="1" applyFill="1" applyBorder="1" applyAlignment="1">
      <alignment horizontal="center" vertical="center" wrapText="1"/>
    </xf>
    <xf numFmtId="0" fontId="196" fillId="3" borderId="9" xfId="8" applyFont="1" applyFill="1" applyBorder="1" applyAlignment="1">
      <alignment horizontal="center" vertical="center" wrapText="1"/>
    </xf>
    <xf numFmtId="0" fontId="196" fillId="3" borderId="49" xfId="8" applyFont="1" applyFill="1" applyBorder="1" applyAlignment="1">
      <alignment horizontal="left" vertical="center" wrapText="1"/>
    </xf>
    <xf numFmtId="0" fontId="195" fillId="0" borderId="38" xfId="0" applyFont="1" applyBorder="1" applyAlignment="1">
      <alignment horizontal="left" vertical="center" wrapText="1"/>
    </xf>
    <xf numFmtId="0" fontId="195" fillId="0" borderId="62" xfId="0" applyFont="1" applyBorder="1" applyAlignment="1">
      <alignment horizontal="left" vertical="center" wrapText="1"/>
    </xf>
    <xf numFmtId="0" fontId="77" fillId="3" borderId="44" xfId="8" applyFont="1" applyFill="1" applyBorder="1" applyAlignment="1">
      <alignment horizontal="center" vertical="top" wrapText="1"/>
    </xf>
    <xf numFmtId="0" fontId="77" fillId="3" borderId="46" xfId="8" applyFont="1" applyFill="1" applyBorder="1" applyAlignment="1">
      <alignment horizontal="center" vertical="top" wrapText="1"/>
    </xf>
    <xf numFmtId="0" fontId="55" fillId="10" borderId="44" xfId="8" applyFont="1" applyFill="1" applyBorder="1" applyAlignment="1">
      <alignment horizontal="center" vertical="center" wrapText="1"/>
    </xf>
    <xf numFmtId="0" fontId="55" fillId="10" borderId="45" xfId="8" applyFont="1" applyFill="1" applyBorder="1" applyAlignment="1">
      <alignment horizontal="center" vertical="center" wrapText="1"/>
    </xf>
    <xf numFmtId="0" fontId="55" fillId="10" borderId="46" xfId="8" applyFont="1" applyFill="1" applyBorder="1" applyAlignment="1">
      <alignment horizontal="center" vertical="center" wrapText="1"/>
    </xf>
    <xf numFmtId="0" fontId="57" fillId="8" borderId="33" xfId="8" applyFont="1" applyFill="1" applyBorder="1" applyAlignment="1">
      <alignment horizontal="center" vertical="center" textRotation="180"/>
    </xf>
    <xf numFmtId="0" fontId="57" fillId="8" borderId="23" xfId="8" applyFont="1" applyFill="1" applyBorder="1" applyAlignment="1">
      <alignment horizontal="center" vertical="center" textRotation="180"/>
    </xf>
    <xf numFmtId="0" fontId="57" fillId="8" borderId="24" xfId="8" applyFont="1" applyFill="1" applyBorder="1" applyAlignment="1">
      <alignment horizontal="center" vertical="center" textRotation="180"/>
    </xf>
    <xf numFmtId="0" fontId="53" fillId="10" borderId="8" xfId="8" applyFont="1" applyFill="1" applyBorder="1" applyAlignment="1">
      <alignment horizontal="center" vertical="center" wrapText="1"/>
    </xf>
    <xf numFmtId="0" fontId="53" fillId="10" borderId="13" xfId="8" applyFont="1" applyFill="1" applyBorder="1" applyAlignment="1">
      <alignment horizontal="center" vertical="center" wrapText="1"/>
    </xf>
    <xf numFmtId="0" fontId="72" fillId="3" borderId="48" xfId="8" applyFont="1" applyFill="1" applyBorder="1" applyAlignment="1">
      <alignment horizontal="left" vertical="center" wrapText="1"/>
    </xf>
    <xf numFmtId="0" fontId="72" fillId="3" borderId="49" xfId="8" applyFont="1" applyFill="1" applyBorder="1" applyAlignment="1">
      <alignment horizontal="left" vertical="center" wrapText="1"/>
    </xf>
    <xf numFmtId="0" fontId="196" fillId="3" borderId="38" xfId="8" applyFont="1" applyFill="1" applyBorder="1" applyAlignment="1">
      <alignment horizontal="center" vertical="center" wrapText="1"/>
    </xf>
    <xf numFmtId="0" fontId="196" fillId="3" borderId="62" xfId="8" applyFont="1" applyFill="1" applyBorder="1" applyAlignment="1">
      <alignment horizontal="center" vertical="center" wrapText="1"/>
    </xf>
    <xf numFmtId="0" fontId="196" fillId="3" borderId="49" xfId="8" applyFont="1" applyFill="1" applyBorder="1" applyAlignment="1">
      <alignment vertical="center" wrapText="1"/>
    </xf>
    <xf numFmtId="0" fontId="195" fillId="0" borderId="38" xfId="0" applyFont="1" applyBorder="1" applyAlignment="1">
      <alignment vertical="center" wrapText="1"/>
    </xf>
    <xf numFmtId="0" fontId="195" fillId="0" borderId="62" xfId="0" applyFont="1" applyBorder="1" applyAlignment="1">
      <alignment vertical="center" wrapText="1"/>
    </xf>
    <xf numFmtId="0" fontId="171" fillId="17" borderId="30" xfId="0" applyFont="1" applyFill="1" applyBorder="1" applyAlignment="1">
      <alignment horizontal="center" vertical="center" wrapText="1"/>
    </xf>
    <xf numFmtId="0" fontId="171" fillId="17" borderId="39" xfId="0" applyFont="1" applyFill="1" applyBorder="1" applyAlignment="1">
      <alignment horizontal="center" vertical="center" wrapText="1"/>
    </xf>
    <xf numFmtId="0" fontId="195" fillId="3" borderId="1" xfId="8" applyFont="1" applyFill="1" applyBorder="1" applyAlignment="1">
      <alignment horizontal="center" vertical="top" wrapText="1"/>
    </xf>
    <xf numFmtId="0" fontId="195" fillId="3" borderId="7" xfId="8" applyFont="1" applyFill="1" applyBorder="1" applyAlignment="1">
      <alignment horizontal="center" vertical="top" wrapText="1"/>
    </xf>
    <xf numFmtId="0" fontId="76" fillId="3" borderId="34" xfId="8" applyFont="1" applyFill="1" applyBorder="1" applyAlignment="1"/>
    <xf numFmtId="0" fontId="76" fillId="3" borderId="0" xfId="8" applyFont="1" applyFill="1" applyAlignment="1"/>
    <xf numFmtId="0" fontId="76" fillId="25" borderId="15" xfId="8" applyFont="1" applyFill="1" applyBorder="1" applyAlignment="1">
      <alignment horizontal="center" vertical="center" wrapText="1"/>
    </xf>
    <xf numFmtId="0" fontId="76" fillId="25" borderId="8" xfId="8" applyFont="1" applyFill="1" applyBorder="1" applyAlignment="1">
      <alignment horizontal="center" vertical="center" wrapText="1"/>
    </xf>
    <xf numFmtId="0" fontId="76" fillId="25" borderId="4" xfId="8" applyFont="1" applyFill="1" applyBorder="1" applyAlignment="1">
      <alignment horizontal="center" vertical="center" wrapText="1"/>
    </xf>
    <xf numFmtId="0" fontId="76" fillId="25" borderId="48" xfId="8" applyFont="1" applyFill="1" applyBorder="1" applyAlignment="1">
      <alignment horizontal="center" vertical="center" wrapText="1"/>
    </xf>
    <xf numFmtId="0" fontId="55" fillId="3" borderId="32" xfId="8" applyFont="1" applyFill="1" applyBorder="1" applyAlignment="1">
      <alignment horizontal="center" vertical="center" wrapText="1"/>
    </xf>
    <xf numFmtId="0" fontId="55" fillId="3" borderId="20" xfId="8" applyFont="1" applyFill="1" applyBorder="1" applyAlignment="1">
      <alignment horizontal="center" vertical="center" wrapText="1"/>
    </xf>
    <xf numFmtId="0" fontId="55" fillId="3" borderId="42" xfId="8" applyFont="1" applyFill="1" applyBorder="1" applyAlignment="1">
      <alignment horizontal="center" vertical="center" wrapText="1"/>
    </xf>
    <xf numFmtId="0" fontId="195" fillId="3" borderId="48" xfId="8" applyFont="1" applyFill="1" applyBorder="1" applyAlignment="1">
      <alignment horizontal="center" vertical="top" wrapText="1"/>
    </xf>
    <xf numFmtId="0" fontId="195" fillId="3" borderId="6" xfId="8" applyFont="1" applyFill="1" applyBorder="1" applyAlignment="1">
      <alignment horizontal="center" vertical="top" wrapText="1"/>
    </xf>
    <xf numFmtId="0" fontId="195" fillId="0" borderId="48" xfId="0" applyFont="1" applyBorder="1" applyAlignment="1">
      <alignment horizontal="center" vertical="top" wrapText="1"/>
    </xf>
    <xf numFmtId="0" fontId="195" fillId="0" borderId="6" xfId="0" applyFont="1" applyBorder="1" applyAlignment="1">
      <alignment horizontal="center" vertical="top" wrapText="1"/>
    </xf>
    <xf numFmtId="0" fontId="76" fillId="25" borderId="22" xfId="8" applyFont="1" applyFill="1" applyBorder="1" applyAlignment="1">
      <alignment horizontal="center" vertical="center" wrapText="1"/>
    </xf>
    <xf numFmtId="0" fontId="76" fillId="25" borderId="6" xfId="8" applyFont="1" applyFill="1" applyBorder="1" applyAlignment="1">
      <alignment horizontal="center" vertical="center" wrapText="1"/>
    </xf>
    <xf numFmtId="0" fontId="75" fillId="3" borderId="60" xfId="8" applyFont="1" applyFill="1" applyBorder="1" applyAlignment="1">
      <alignment horizontal="center" vertical="center" wrapText="1"/>
    </xf>
    <xf numFmtId="0" fontId="75" fillId="3" borderId="63" xfId="8" applyFont="1" applyFill="1" applyBorder="1" applyAlignment="1">
      <alignment horizontal="center" vertical="center" wrapText="1"/>
    </xf>
    <xf numFmtId="0" fontId="74" fillId="3" borderId="34" xfId="8" applyFont="1" applyFill="1" applyBorder="1" applyAlignment="1">
      <alignment horizontal="left" vertical="center" wrapText="1"/>
    </xf>
    <xf numFmtId="0" fontId="74" fillId="3" borderId="0" xfId="8" applyFont="1" applyFill="1" applyAlignment="1">
      <alignment horizontal="left" vertical="center" wrapText="1"/>
    </xf>
    <xf numFmtId="0" fontId="65" fillId="2" borderId="13" xfId="8" applyFont="1" applyFill="1" applyBorder="1" applyAlignment="1"/>
    <xf numFmtId="0" fontId="65" fillId="2" borderId="18" xfId="8" applyFont="1" applyFill="1" applyBorder="1" applyAlignment="1"/>
    <xf numFmtId="0" fontId="65" fillId="2" borderId="10" xfId="8" applyFont="1" applyFill="1" applyBorder="1" applyAlignment="1"/>
    <xf numFmtId="0" fontId="199" fillId="2" borderId="51" xfId="8" applyFont="1" applyFill="1" applyBorder="1" applyAlignment="1">
      <alignment horizontal="left" wrapText="1"/>
    </xf>
    <xf numFmtId="0" fontId="199" fillId="2" borderId="166" xfId="8" applyFont="1" applyFill="1" applyBorder="1" applyAlignment="1">
      <alignment horizontal="left" wrapText="1"/>
    </xf>
    <xf numFmtId="0" fontId="199" fillId="2" borderId="56" xfId="8" applyFont="1" applyFill="1" applyBorder="1" applyAlignment="1">
      <alignment horizontal="left" wrapText="1"/>
    </xf>
    <xf numFmtId="0" fontId="76" fillId="3" borderId="113" xfId="8" applyFont="1" applyFill="1" applyBorder="1" applyAlignment="1">
      <alignment horizontal="center" vertical="center"/>
    </xf>
    <xf numFmtId="0" fontId="76" fillId="3" borderId="112" xfId="8" applyFont="1" applyFill="1" applyBorder="1" applyAlignment="1">
      <alignment horizontal="center" vertical="center"/>
    </xf>
    <xf numFmtId="0" fontId="195" fillId="3" borderId="1" xfId="8" applyFont="1" applyFill="1" applyBorder="1" applyAlignment="1">
      <alignment horizontal="left" vertical="top" wrapText="1"/>
    </xf>
    <xf numFmtId="0" fontId="195" fillId="3" borderId="7" xfId="8" applyFont="1" applyFill="1" applyBorder="1" applyAlignment="1">
      <alignment horizontal="left" vertical="top" wrapText="1"/>
    </xf>
    <xf numFmtId="0" fontId="76" fillId="3" borderId="16" xfId="8" applyFont="1" applyFill="1" applyBorder="1" applyAlignment="1">
      <alignment horizontal="center" vertical="center"/>
    </xf>
    <xf numFmtId="0" fontId="74" fillId="2" borderId="95" xfId="8" applyFont="1" applyFill="1" applyBorder="1" applyAlignment="1">
      <alignment horizontal="left" vertical="top" wrapText="1"/>
    </xf>
    <xf numFmtId="0" fontId="74" fillId="2" borderId="86" xfId="8" applyFont="1" applyFill="1" applyBorder="1" applyAlignment="1">
      <alignment horizontal="left" vertical="top" wrapText="1"/>
    </xf>
    <xf numFmtId="0" fontId="195" fillId="3" borderId="4" xfId="8" applyFont="1" applyFill="1" applyBorder="1" applyAlignment="1">
      <alignment horizontal="left" vertical="top" wrapText="1"/>
    </xf>
    <xf numFmtId="0" fontId="195" fillId="3" borderId="4" xfId="0" applyFont="1" applyFill="1" applyBorder="1" applyAlignment="1">
      <alignment horizontal="left" vertical="top" wrapText="1"/>
    </xf>
    <xf numFmtId="0" fontId="195" fillId="3" borderId="22" xfId="0" applyFont="1" applyFill="1" applyBorder="1" applyAlignment="1">
      <alignment horizontal="left" vertical="top" wrapText="1"/>
    </xf>
    <xf numFmtId="0" fontId="195" fillId="3" borderId="48" xfId="8" applyFont="1" applyFill="1" applyBorder="1" applyAlignment="1">
      <alignment horizontal="left" vertical="top" wrapText="1"/>
    </xf>
    <xf numFmtId="0" fontId="195" fillId="3" borderId="48" xfId="0" applyFont="1" applyFill="1" applyBorder="1" applyAlignment="1">
      <alignment horizontal="left" vertical="top" wrapText="1"/>
    </xf>
    <xf numFmtId="0" fontId="195" fillId="3" borderId="6" xfId="0" applyFont="1" applyFill="1" applyBorder="1" applyAlignment="1">
      <alignment horizontal="left" vertical="top" wrapText="1"/>
    </xf>
    <xf numFmtId="0" fontId="74" fillId="3" borderId="49" xfId="8" applyFont="1" applyFill="1" applyBorder="1" applyAlignment="1">
      <alignment horizontal="left" vertical="top" wrapText="1"/>
    </xf>
    <xf numFmtId="0" fontId="74" fillId="3" borderId="38" xfId="8" applyFont="1" applyFill="1" applyBorder="1" applyAlignment="1">
      <alignment horizontal="left" vertical="top" wrapText="1"/>
    </xf>
    <xf numFmtId="0" fontId="74" fillId="3" borderId="62" xfId="8" applyFont="1" applyFill="1" applyBorder="1" applyAlignment="1">
      <alignment horizontal="left" vertical="top" wrapText="1"/>
    </xf>
    <xf numFmtId="0" fontId="117" fillId="15" borderId="32" xfId="8" applyFont="1" applyFill="1" applyBorder="1" applyAlignment="1">
      <alignment horizontal="center" vertical="center" wrapText="1"/>
    </xf>
    <xf numFmtId="0" fontId="117" fillId="15" borderId="20" xfId="8" applyFont="1" applyFill="1" applyBorder="1" applyAlignment="1">
      <alignment horizontal="center" vertical="center" wrapText="1"/>
    </xf>
    <xf numFmtId="0" fontId="117" fillId="15" borderId="33" xfId="8" applyFont="1" applyFill="1" applyBorder="1" applyAlignment="1">
      <alignment horizontal="center" vertical="center" wrapText="1"/>
    </xf>
    <xf numFmtId="0" fontId="117" fillId="15" borderId="42" xfId="8" applyFont="1" applyFill="1" applyBorder="1" applyAlignment="1">
      <alignment horizontal="center" vertical="center" wrapText="1"/>
    </xf>
    <xf numFmtId="0" fontId="60" fillId="0" borderId="4" xfId="0" applyFont="1" applyBorder="1" applyAlignment="1">
      <alignment horizontal="center" vertical="center" wrapText="1"/>
    </xf>
    <xf numFmtId="0" fontId="60" fillId="0" borderId="22" xfId="0" applyFont="1" applyBorder="1" applyAlignment="1">
      <alignment horizontal="center" vertical="center" wrapText="1"/>
    </xf>
    <xf numFmtId="0" fontId="60" fillId="0" borderId="48" xfId="0" applyFont="1" applyBorder="1" applyAlignment="1">
      <alignment horizontal="center" vertical="center" wrapText="1"/>
    </xf>
    <xf numFmtId="0" fontId="60" fillId="0" borderId="6" xfId="0" applyFont="1" applyBorder="1" applyAlignment="1">
      <alignment horizontal="center" vertical="center"/>
    </xf>
    <xf numFmtId="0" fontId="70" fillId="3" borderId="38" xfId="0" applyFont="1" applyFill="1" applyBorder="1" applyAlignment="1">
      <alignment horizontal="center" vertical="center" wrapText="1"/>
    </xf>
    <xf numFmtId="0" fontId="70" fillId="3" borderId="9" xfId="0" applyFont="1" applyFill="1" applyBorder="1" applyAlignment="1">
      <alignment horizontal="center" vertical="center" wrapText="1"/>
    </xf>
    <xf numFmtId="0" fontId="60" fillId="0" borderId="38" xfId="0" applyFont="1" applyBorder="1" applyAlignment="1">
      <alignment horizontal="center" vertical="center" wrapText="1"/>
    </xf>
    <xf numFmtId="0" fontId="60" fillId="0" borderId="9" xfId="0" applyFont="1" applyBorder="1" applyAlignment="1">
      <alignment horizontal="center" vertical="center" wrapText="1"/>
    </xf>
    <xf numFmtId="0" fontId="121" fillId="21" borderId="59" xfId="8" applyFont="1" applyFill="1" applyBorder="1" applyAlignment="1">
      <alignment horizontal="center" vertical="center" wrapText="1"/>
    </xf>
    <xf numFmtId="0" fontId="121" fillId="21" borderId="55" xfId="8" applyFont="1" applyFill="1" applyBorder="1" applyAlignment="1">
      <alignment horizontal="center" vertical="center" wrapText="1"/>
    </xf>
    <xf numFmtId="0" fontId="60" fillId="3" borderId="6" xfId="0" applyFont="1" applyFill="1" applyBorder="1" applyAlignment="1">
      <alignment horizontal="left" vertical="center" wrapText="1"/>
    </xf>
    <xf numFmtId="0" fontId="60" fillId="3" borderId="7" xfId="0" applyFont="1" applyFill="1" applyBorder="1" applyAlignment="1">
      <alignment horizontal="left" vertical="center" wrapText="1"/>
    </xf>
    <xf numFmtId="0" fontId="117" fillId="15" borderId="30" xfId="8" applyFont="1" applyFill="1" applyBorder="1" applyAlignment="1">
      <alignment horizontal="center" vertical="center" wrapText="1"/>
    </xf>
    <xf numFmtId="0" fontId="117" fillId="15" borderId="89" xfId="8" applyFont="1" applyFill="1" applyBorder="1" applyAlignment="1">
      <alignment horizontal="center" vertical="center" wrapText="1"/>
    </xf>
    <xf numFmtId="0" fontId="51" fillId="3" borderId="17" xfId="0" applyFont="1" applyFill="1" applyBorder="1" applyAlignment="1">
      <alignment horizontal="center" vertical="center"/>
    </xf>
    <xf numFmtId="0" fontId="60" fillId="0" borderId="37" xfId="0" applyFont="1" applyBorder="1" applyAlignment="1">
      <alignment horizontal="center" vertical="center" wrapText="1"/>
    </xf>
    <xf numFmtId="0" fontId="58" fillId="16" borderId="16" xfId="2" applyFont="1" applyFill="1" applyBorder="1" applyAlignment="1">
      <alignment horizontal="center" vertical="center" wrapText="1"/>
    </xf>
    <xf numFmtId="0" fontId="70" fillId="2" borderId="96" xfId="0" applyFont="1" applyFill="1" applyBorder="1" applyAlignment="1">
      <alignment horizontal="left" vertical="center" wrapText="1"/>
    </xf>
    <xf numFmtId="0" fontId="70" fillId="2" borderId="115" xfId="0" applyFont="1" applyFill="1" applyBorder="1" applyAlignment="1">
      <alignment horizontal="left" vertical="center" wrapText="1"/>
    </xf>
    <xf numFmtId="0" fontId="70" fillId="2" borderId="40" xfId="0" applyFont="1" applyFill="1" applyBorder="1" applyAlignment="1">
      <alignment horizontal="left" vertical="center" wrapText="1"/>
    </xf>
    <xf numFmtId="0" fontId="70" fillId="2" borderId="84" xfId="0" applyFont="1" applyFill="1" applyBorder="1" applyAlignment="1">
      <alignment horizontal="left" vertical="center" wrapText="1"/>
    </xf>
    <xf numFmtId="0" fontId="51" fillId="3" borderId="97" xfId="0" applyFont="1" applyFill="1" applyBorder="1" applyAlignment="1">
      <alignment horizontal="center" vertical="center" wrapText="1"/>
    </xf>
    <xf numFmtId="0" fontId="51" fillId="3" borderId="86" xfId="0" applyFont="1" applyFill="1" applyBorder="1" applyAlignment="1">
      <alignment horizontal="center" vertical="center" wrapText="1"/>
    </xf>
    <xf numFmtId="0" fontId="122" fillId="30" borderId="3" xfId="8" applyFont="1" applyFill="1" applyBorder="1" applyAlignment="1">
      <alignment horizontal="center" vertical="center" wrapText="1"/>
    </xf>
    <xf numFmtId="0" fontId="122" fillId="30" borderId="4" xfId="8" applyFont="1" applyFill="1" applyBorder="1" applyAlignment="1">
      <alignment horizontal="center" vertical="center" wrapText="1"/>
    </xf>
    <xf numFmtId="0" fontId="70" fillId="3" borderId="16" xfId="0" applyFont="1" applyFill="1" applyBorder="1" applyAlignment="1">
      <alignment horizontal="left" vertical="top" wrapText="1"/>
    </xf>
    <xf numFmtId="0" fontId="70" fillId="3" borderId="115" xfId="0" applyFont="1" applyFill="1" applyBorder="1" applyAlignment="1">
      <alignment horizontal="left" vertical="top" wrapText="1"/>
    </xf>
    <xf numFmtId="0" fontId="70" fillId="3" borderId="0" xfId="0" applyFont="1" applyFill="1" applyAlignment="1">
      <alignment horizontal="left" vertical="top" wrapText="1"/>
    </xf>
    <xf numFmtId="0" fontId="70" fillId="3" borderId="47" xfId="0" applyFont="1" applyFill="1" applyBorder="1" applyAlignment="1">
      <alignment horizontal="left" vertical="top" wrapText="1"/>
    </xf>
    <xf numFmtId="0" fontId="70" fillId="3" borderId="17" xfId="0" applyFont="1" applyFill="1" applyBorder="1" applyAlignment="1">
      <alignment horizontal="left" vertical="top" wrapText="1"/>
    </xf>
    <xf numFmtId="0" fontId="70" fillId="3" borderId="84" xfId="0" applyFont="1" applyFill="1" applyBorder="1" applyAlignment="1">
      <alignment horizontal="left" vertical="top" wrapText="1"/>
    </xf>
    <xf numFmtId="0" fontId="60" fillId="0" borderId="49" xfId="0" applyFont="1" applyBorder="1" applyAlignment="1">
      <alignment horizontal="center" vertical="center" wrapText="1"/>
    </xf>
    <xf numFmtId="0" fontId="60" fillId="0" borderId="62" xfId="0" applyFont="1" applyBorder="1" applyAlignment="1">
      <alignment horizontal="center" vertical="center"/>
    </xf>
    <xf numFmtId="0" fontId="72" fillId="3" borderId="48" xfId="20" applyFont="1" applyFill="1" applyBorder="1" applyAlignment="1">
      <alignment vertical="top" wrapText="1"/>
    </xf>
    <xf numFmtId="0" fontId="72" fillId="3" borderId="113" xfId="20" applyFont="1" applyFill="1" applyBorder="1" applyAlignment="1">
      <alignment horizontal="left" vertical="top" wrapText="1"/>
    </xf>
    <xf numFmtId="0" fontId="72" fillId="3" borderId="8" xfId="20" applyFont="1" applyFill="1" applyBorder="1" applyAlignment="1">
      <alignment horizontal="left" vertical="top" wrapText="1"/>
    </xf>
    <xf numFmtId="0" fontId="72" fillId="3" borderId="48" xfId="20" applyFont="1" applyFill="1" applyBorder="1" applyAlignment="1">
      <alignment horizontal="left" vertical="top" wrapText="1"/>
    </xf>
    <xf numFmtId="0" fontId="213" fillId="0" borderId="113" xfId="0" applyFont="1" applyBorder="1" applyAlignment="1">
      <alignment horizontal="center" vertical="top" wrapText="1"/>
    </xf>
    <xf numFmtId="0" fontId="213" fillId="0" borderId="28" xfId="0" applyFont="1" applyBorder="1" applyAlignment="1">
      <alignment horizontal="center" vertical="top" wrapText="1"/>
    </xf>
    <xf numFmtId="0" fontId="213" fillId="0" borderId="8" xfId="0" applyFont="1" applyBorder="1" applyAlignment="1">
      <alignment horizontal="center" vertical="top" wrapText="1"/>
    </xf>
    <xf numFmtId="0" fontId="72" fillId="3" borderId="48" xfId="20" applyFont="1" applyFill="1" applyBorder="1" applyAlignment="1">
      <alignment vertical="center" wrapText="1"/>
    </xf>
    <xf numFmtId="0" fontId="72" fillId="3" borderId="48" xfId="20" applyFont="1" applyFill="1" applyBorder="1" applyAlignment="1">
      <alignment horizontal="left" wrapText="1"/>
    </xf>
    <xf numFmtId="0" fontId="196" fillId="3" borderId="48" xfId="20" applyFont="1" applyFill="1" applyBorder="1" applyAlignment="1">
      <alignment vertical="center" wrapText="1"/>
    </xf>
    <xf numFmtId="0" fontId="196" fillId="3" borderId="48" xfId="20" applyFont="1" applyFill="1" applyBorder="1" applyAlignment="1">
      <alignment horizontal="left" wrapText="1"/>
    </xf>
    <xf numFmtId="0" fontId="72" fillId="19" borderId="0" xfId="20" applyFont="1" applyFill="1" applyAlignment="1">
      <alignment horizontal="left" vertical="top" wrapText="1"/>
    </xf>
    <xf numFmtId="0" fontId="64" fillId="4" borderId="112" xfId="20" applyFont="1" applyFill="1" applyBorder="1" applyAlignment="1">
      <alignment horizontal="center" vertical="center" wrapText="1"/>
    </xf>
    <xf numFmtId="0" fontId="64" fillId="4" borderId="115" xfId="20" applyFont="1" applyFill="1" applyBorder="1" applyAlignment="1">
      <alignment horizontal="center" vertical="center" wrapText="1"/>
    </xf>
    <xf numFmtId="0" fontId="64" fillId="4" borderId="19" xfId="20" applyFont="1" applyFill="1" applyBorder="1" applyAlignment="1">
      <alignment horizontal="center" vertical="center" wrapText="1"/>
    </xf>
    <xf numFmtId="0" fontId="64" fillId="4" borderId="47" xfId="20" applyFont="1" applyFill="1" applyBorder="1" applyAlignment="1">
      <alignment horizontal="center" vertical="center" wrapText="1"/>
    </xf>
    <xf numFmtId="0" fontId="64" fillId="20" borderId="48" xfId="20" applyFont="1" applyFill="1" applyBorder="1" applyAlignment="1">
      <alignment horizontal="center" wrapText="1"/>
    </xf>
    <xf numFmtId="0" fontId="114" fillId="17" borderId="35" xfId="0" applyFont="1" applyFill="1" applyBorder="1" applyAlignment="1">
      <alignment horizontal="center" vertical="center" wrapText="1"/>
    </xf>
    <xf numFmtId="0" fontId="64" fillId="31" borderId="30" xfId="20" applyFont="1" applyFill="1" applyBorder="1" applyAlignment="1">
      <alignment horizontal="center"/>
    </xf>
    <xf numFmtId="0" fontId="64" fillId="31" borderId="39" xfId="20" applyFont="1" applyFill="1" applyBorder="1" applyAlignment="1">
      <alignment horizontal="center"/>
    </xf>
    <xf numFmtId="0" fontId="64" fillId="31" borderId="35" xfId="20" applyFont="1" applyFill="1" applyBorder="1" applyAlignment="1">
      <alignment horizontal="center"/>
    </xf>
    <xf numFmtId="0" fontId="64" fillId="31" borderId="30" xfId="20" applyFont="1" applyFill="1" applyBorder="1" applyAlignment="1">
      <alignment horizontal="center" vertical="center"/>
    </xf>
    <xf numFmtId="0" fontId="64" fillId="31" borderId="39" xfId="20" applyFont="1" applyFill="1" applyBorder="1" applyAlignment="1">
      <alignment horizontal="center" vertical="center"/>
    </xf>
    <xf numFmtId="0" fontId="64" fillId="31" borderId="35" xfId="20" applyFont="1" applyFill="1" applyBorder="1" applyAlignment="1">
      <alignment horizontal="center" vertical="center"/>
    </xf>
    <xf numFmtId="0" fontId="64" fillId="21" borderId="48" xfId="20" applyFont="1" applyFill="1" applyBorder="1" applyAlignment="1">
      <alignment horizontal="center" wrapText="1"/>
    </xf>
    <xf numFmtId="0" fontId="64" fillId="23" borderId="48" xfId="20" applyFont="1" applyFill="1" applyBorder="1" applyAlignment="1">
      <alignment horizontal="center" wrapText="1"/>
    </xf>
    <xf numFmtId="0" fontId="64" fillId="22" borderId="48" xfId="20" applyFont="1" applyFill="1" applyBorder="1" applyAlignment="1">
      <alignment horizontal="center" wrapText="1"/>
    </xf>
    <xf numFmtId="0" fontId="64" fillId="21" borderId="112" xfId="20" applyFont="1" applyFill="1" applyBorder="1" applyAlignment="1">
      <alignment horizontal="center" vertical="center" wrapText="1"/>
    </xf>
    <xf numFmtId="0" fontId="64" fillId="21" borderId="115" xfId="20" applyFont="1" applyFill="1" applyBorder="1" applyAlignment="1">
      <alignment horizontal="center" vertical="center" wrapText="1"/>
    </xf>
    <xf numFmtId="0" fontId="64" fillId="13" borderId="48" xfId="20" applyFont="1" applyFill="1" applyBorder="1" applyAlignment="1">
      <alignment horizontal="center" wrapText="1"/>
    </xf>
    <xf numFmtId="0" fontId="64" fillId="24" borderId="48" xfId="20" applyFont="1" applyFill="1" applyBorder="1" applyAlignment="1">
      <alignment horizontal="center" wrapText="1"/>
    </xf>
    <xf numFmtId="0" fontId="196" fillId="3" borderId="48" xfId="20" applyFont="1" applyFill="1" applyBorder="1" applyAlignment="1">
      <alignment vertical="top" wrapText="1"/>
    </xf>
    <xf numFmtId="0" fontId="196" fillId="3" borderId="113" xfId="20" applyFont="1" applyFill="1" applyBorder="1" applyAlignment="1">
      <alignment horizontal="left" vertical="top" wrapText="1"/>
    </xf>
    <xf numFmtId="0" fontId="196" fillId="3" borderId="8" xfId="20" applyFont="1" applyFill="1" applyBorder="1" applyAlignment="1">
      <alignment horizontal="left" vertical="top" wrapText="1"/>
    </xf>
    <xf numFmtId="0" fontId="196" fillId="3" borderId="48" xfId="20" applyFont="1" applyFill="1" applyBorder="1" applyAlignment="1">
      <alignment horizontal="left" vertical="top" wrapText="1"/>
    </xf>
    <xf numFmtId="0" fontId="64" fillId="25" borderId="48" xfId="0" applyFont="1" applyFill="1" applyBorder="1" applyAlignment="1">
      <alignment horizontal="center" vertical="center" wrapText="1"/>
    </xf>
    <xf numFmtId="0" fontId="151" fillId="3" borderId="19" xfId="2" applyFont="1" applyFill="1" applyBorder="1" applyAlignment="1">
      <alignment horizontal="left" vertical="center"/>
    </xf>
    <xf numFmtId="0" fontId="151" fillId="3" borderId="0" xfId="2" applyFont="1" applyFill="1" applyBorder="1" applyAlignment="1">
      <alignment horizontal="left" vertical="center"/>
    </xf>
    <xf numFmtId="0" fontId="70" fillId="3" borderId="34" xfId="0" applyFont="1" applyFill="1" applyBorder="1" applyAlignment="1">
      <alignment horizontal="left" vertical="top" wrapText="1"/>
    </xf>
    <xf numFmtId="0" fontId="64" fillId="34" borderId="117" xfId="0" applyFont="1" applyFill="1" applyBorder="1" applyAlignment="1">
      <alignment horizontal="center" vertical="center" wrapText="1"/>
    </xf>
    <xf numFmtId="0" fontId="185" fillId="29" borderId="113" xfId="8" applyFont="1" applyFill="1" applyBorder="1" applyAlignment="1">
      <alignment horizontal="center" vertical="center" textRotation="90" wrapText="1"/>
    </xf>
    <xf numFmtId="0" fontId="185" fillId="29" borderId="8" xfId="8" applyFont="1" applyFill="1" applyBorder="1" applyAlignment="1">
      <alignment horizontal="center" vertical="center" textRotation="90" wrapText="1"/>
    </xf>
    <xf numFmtId="0" fontId="185" fillId="5" borderId="113" xfId="8" applyFont="1" applyFill="1" applyBorder="1" applyAlignment="1">
      <alignment horizontal="center" vertical="center" textRotation="90" wrapText="1"/>
    </xf>
    <xf numFmtId="0" fontId="185" fillId="5" borderId="28" xfId="8" applyFont="1" applyFill="1" applyBorder="1" applyAlignment="1">
      <alignment horizontal="center" vertical="center" textRotation="90" wrapText="1"/>
    </xf>
    <xf numFmtId="0" fontId="185" fillId="5" borderId="8" xfId="8" applyFont="1" applyFill="1" applyBorder="1" applyAlignment="1">
      <alignment horizontal="center" vertical="center" textRotation="90" wrapText="1"/>
    </xf>
    <xf numFmtId="0" fontId="79" fillId="6" borderId="58" xfId="8" applyFont="1" applyFill="1" applyBorder="1" applyAlignment="1">
      <alignment horizontal="center" vertical="center" wrapText="1"/>
    </xf>
    <xf numFmtId="0" fontId="79" fillId="6" borderId="52" xfId="8" applyFont="1" applyFill="1" applyBorder="1" applyAlignment="1">
      <alignment horizontal="center" vertical="center" wrapText="1"/>
    </xf>
    <xf numFmtId="0" fontId="79" fillId="6" borderId="12" xfId="8" applyFont="1" applyFill="1" applyBorder="1" applyAlignment="1">
      <alignment horizontal="center" vertical="center" wrapText="1"/>
    </xf>
    <xf numFmtId="167" fontId="79" fillId="6" borderId="50" xfId="8" applyNumberFormat="1" applyFont="1" applyFill="1" applyBorder="1" applyAlignment="1">
      <alignment horizontal="center" vertical="center" wrapText="1"/>
    </xf>
    <xf numFmtId="167" fontId="79" fillId="6" borderId="97" xfId="8" applyNumberFormat="1" applyFont="1" applyFill="1" applyBorder="1" applyAlignment="1">
      <alignment horizontal="center" vertical="center" wrapText="1"/>
    </xf>
    <xf numFmtId="167" fontId="79" fillId="6" borderId="11" xfId="8" applyNumberFormat="1" applyFont="1" applyFill="1" applyBorder="1" applyAlignment="1">
      <alignment horizontal="center" vertical="center" wrapText="1"/>
    </xf>
    <xf numFmtId="0" fontId="79" fillId="3" borderId="58" xfId="8" applyFont="1" applyFill="1" applyBorder="1" applyAlignment="1">
      <alignment horizontal="center" vertical="center" wrapText="1"/>
    </xf>
    <xf numFmtId="0" fontId="79" fillId="3" borderId="52" xfId="8" applyFont="1" applyFill="1" applyBorder="1" applyAlignment="1">
      <alignment horizontal="center" vertical="center" wrapText="1"/>
    </xf>
    <xf numFmtId="0" fontId="79" fillId="3" borderId="12" xfId="8" applyFont="1" applyFill="1" applyBorder="1" applyAlignment="1">
      <alignment horizontal="center" vertical="center" wrapText="1"/>
    </xf>
    <xf numFmtId="0" fontId="79" fillId="3" borderId="90" xfId="8" applyFont="1" applyFill="1" applyBorder="1" applyAlignment="1">
      <alignment horizontal="center" vertical="center" wrapText="1"/>
    </xf>
    <xf numFmtId="0" fontId="215" fillId="49" borderId="113" xfId="0" applyFont="1" applyFill="1" applyBorder="1" applyAlignment="1">
      <alignment horizontal="center" vertical="center" wrapText="1" readingOrder="1"/>
    </xf>
    <xf numFmtId="0" fontId="215" fillId="49" borderId="28" xfId="0" applyFont="1" applyFill="1" applyBorder="1" applyAlignment="1">
      <alignment horizontal="center" vertical="center" wrapText="1" readingOrder="1"/>
    </xf>
    <xf numFmtId="0" fontId="215" fillId="49" borderId="8" xfId="0" applyFont="1" applyFill="1" applyBorder="1" applyAlignment="1">
      <alignment horizontal="center" vertical="center" wrapText="1" readingOrder="1"/>
    </xf>
    <xf numFmtId="0" fontId="215" fillId="49" borderId="58" xfId="0" applyFont="1" applyFill="1" applyBorder="1" applyAlignment="1">
      <alignment horizontal="center" vertical="center" wrapText="1" readingOrder="1"/>
    </xf>
    <xf numFmtId="0" fontId="215" fillId="49" borderId="52" xfId="0" applyFont="1" applyFill="1" applyBorder="1" applyAlignment="1">
      <alignment horizontal="center" vertical="center" wrapText="1" readingOrder="1"/>
    </xf>
    <xf numFmtId="0" fontId="215" fillId="49" borderId="12" xfId="0" applyFont="1" applyFill="1" applyBorder="1" applyAlignment="1">
      <alignment horizontal="center" vertical="center" wrapText="1" readingOrder="1"/>
    </xf>
    <xf numFmtId="0" fontId="138" fillId="17" borderId="30" xfId="8" applyFont="1" applyFill="1" applyBorder="1" applyAlignment="1">
      <alignment horizontal="center" vertical="center" wrapText="1"/>
    </xf>
    <xf numFmtId="0" fontId="138" fillId="17" borderId="39" xfId="8" applyFont="1" applyFill="1" applyBorder="1" applyAlignment="1">
      <alignment horizontal="center" vertical="center" wrapText="1"/>
    </xf>
    <xf numFmtId="0" fontId="138" fillId="17" borderId="35" xfId="8" applyFont="1" applyFill="1" applyBorder="1" applyAlignment="1">
      <alignment horizontal="center" vertical="center" wrapText="1"/>
    </xf>
    <xf numFmtId="0" fontId="82" fillId="26" borderId="27" xfId="8" applyFont="1" applyFill="1" applyBorder="1" applyAlignment="1">
      <alignment horizontal="center" vertical="center" wrapText="1"/>
    </xf>
    <xf numFmtId="0" fontId="82" fillId="26" borderId="24" xfId="8" applyFont="1" applyFill="1" applyBorder="1" applyAlignment="1">
      <alignment horizontal="center" vertical="center" wrapText="1"/>
    </xf>
    <xf numFmtId="0" fontId="34" fillId="3" borderId="0" xfId="8" applyFill="1" applyAlignment="1">
      <alignment horizontal="right" wrapText="1"/>
    </xf>
    <xf numFmtId="0" fontId="82" fillId="26" borderId="33" xfId="8" applyFont="1" applyFill="1" applyBorder="1" applyAlignment="1">
      <alignment horizontal="center" vertical="center" wrapText="1"/>
    </xf>
    <xf numFmtId="0" fontId="82" fillId="26" borderId="26" xfId="8" applyFont="1" applyFill="1" applyBorder="1" applyAlignment="1">
      <alignment horizontal="center" vertical="center" wrapText="1"/>
    </xf>
    <xf numFmtId="0" fontId="79" fillId="3" borderId="53" xfId="8" applyFont="1" applyFill="1" applyBorder="1" applyAlignment="1">
      <alignment horizontal="center" vertical="center" wrapText="1"/>
    </xf>
    <xf numFmtId="0" fontId="126" fillId="26" borderId="27" xfId="8" applyFont="1" applyFill="1" applyBorder="1" applyAlignment="1">
      <alignment horizontal="center" vertical="center" wrapText="1"/>
    </xf>
    <xf numFmtId="0" fontId="126" fillId="26" borderId="24" xfId="8" applyFont="1" applyFill="1" applyBorder="1" applyAlignment="1">
      <alignment horizontal="center" vertical="center" wrapText="1"/>
    </xf>
    <xf numFmtId="0" fontId="79" fillId="6" borderId="118" xfId="8" applyFont="1" applyFill="1" applyBorder="1" applyAlignment="1">
      <alignment horizontal="center" vertical="center" wrapText="1"/>
    </xf>
    <xf numFmtId="0" fontId="79" fillId="6" borderId="23" xfId="8" applyFont="1" applyFill="1" applyBorder="1" applyAlignment="1">
      <alignment horizontal="center" vertical="center" wrapText="1"/>
    </xf>
    <xf numFmtId="0" fontId="79" fillId="6" borderId="85" xfId="8" applyFont="1" applyFill="1" applyBorder="1" applyAlignment="1">
      <alignment horizontal="center" vertical="center" wrapText="1"/>
    </xf>
    <xf numFmtId="0" fontId="79" fillId="6" borderId="50" xfId="8" applyFont="1" applyFill="1" applyBorder="1" applyAlignment="1">
      <alignment horizontal="center" vertical="center" wrapText="1"/>
    </xf>
    <xf numFmtId="0" fontId="79" fillId="6" borderId="97" xfId="8" applyFont="1" applyFill="1" applyBorder="1" applyAlignment="1">
      <alignment horizontal="center" vertical="center" wrapText="1"/>
    </xf>
    <xf numFmtId="0" fontId="79" fillId="6" borderId="11" xfId="8" applyFont="1" applyFill="1" applyBorder="1" applyAlignment="1">
      <alignment horizontal="center" vertical="center" wrapText="1"/>
    </xf>
    <xf numFmtId="0" fontId="79" fillId="3" borderId="47" xfId="8" applyFont="1" applyFill="1" applyBorder="1" applyAlignment="1">
      <alignment horizontal="center" vertical="center" wrapText="1"/>
    </xf>
    <xf numFmtId="43" fontId="79" fillId="6" borderId="90" xfId="28" applyFont="1" applyFill="1" applyBorder="1" applyAlignment="1">
      <alignment horizontal="center" vertical="center" wrapText="1"/>
    </xf>
    <xf numFmtId="43" fontId="79" fillId="6" borderId="52" xfId="28" applyFont="1" applyFill="1" applyBorder="1" applyAlignment="1">
      <alignment horizontal="center" vertical="center" wrapText="1"/>
    </xf>
    <xf numFmtId="43" fontId="79" fillId="6" borderId="12" xfId="28" applyFont="1" applyFill="1" applyBorder="1" applyAlignment="1">
      <alignment horizontal="center" vertical="center" wrapText="1"/>
    </xf>
    <xf numFmtId="0" fontId="114" fillId="17" borderId="0" xfId="16" applyFont="1" applyFill="1" applyAlignment="1">
      <alignment horizontal="center" vertical="center" wrapText="1"/>
    </xf>
    <xf numFmtId="0" fontId="52" fillId="26" borderId="1" xfId="8" applyFont="1" applyFill="1" applyBorder="1" applyAlignment="1">
      <alignment horizontal="center" vertical="center" wrapText="1"/>
    </xf>
    <xf numFmtId="0" fontId="52" fillId="26" borderId="20" xfId="8" applyFont="1" applyFill="1" applyBorder="1" applyAlignment="1">
      <alignment horizontal="center" vertical="center" wrapText="1"/>
    </xf>
    <xf numFmtId="0" fontId="82" fillId="26" borderId="32" xfId="8" applyFont="1" applyFill="1" applyBorder="1" applyAlignment="1">
      <alignment horizontal="center" vertical="center"/>
    </xf>
    <xf numFmtId="0" fontId="82" fillId="26" borderId="33" xfId="8" applyFont="1" applyFill="1" applyBorder="1" applyAlignment="1">
      <alignment horizontal="center" vertical="center"/>
    </xf>
    <xf numFmtId="0" fontId="82" fillId="26" borderId="34" xfId="8" applyFont="1" applyFill="1" applyBorder="1" applyAlignment="1">
      <alignment horizontal="center" vertical="center"/>
    </xf>
    <xf numFmtId="0" fontId="82" fillId="26" borderId="25" xfId="8" applyFont="1" applyFill="1" applyBorder="1" applyAlignment="1">
      <alignment horizontal="center" vertical="center"/>
    </xf>
    <xf numFmtId="0" fontId="82" fillId="26" borderId="40" xfId="8" applyFont="1" applyFill="1" applyBorder="1" applyAlignment="1">
      <alignment horizontal="center" vertical="center"/>
    </xf>
    <xf numFmtId="0" fontId="82" fillId="26" borderId="26" xfId="8" applyFont="1" applyFill="1" applyBorder="1" applyAlignment="1">
      <alignment horizontal="center" vertical="center"/>
    </xf>
    <xf numFmtId="0" fontId="82" fillId="26" borderId="59" xfId="8" applyFont="1" applyFill="1" applyBorder="1" applyAlignment="1">
      <alignment horizontal="center" vertical="center" wrapText="1"/>
    </xf>
    <xf numFmtId="0" fontId="82" fillId="26" borderId="37" xfId="8" applyFont="1" applyFill="1" applyBorder="1" applyAlignment="1">
      <alignment horizontal="center" vertical="center" wrapText="1"/>
    </xf>
    <xf numFmtId="0" fontId="82" fillId="26" borderId="96" xfId="8" applyFont="1" applyFill="1" applyBorder="1" applyAlignment="1">
      <alignment horizontal="center" vertical="center" wrapText="1"/>
    </xf>
    <xf numFmtId="0" fontId="82" fillId="26" borderId="31" xfId="8" applyFont="1" applyFill="1" applyBorder="1" applyAlignment="1">
      <alignment horizontal="center" vertical="center" wrapText="1"/>
    </xf>
    <xf numFmtId="0" fontId="82" fillId="26" borderId="87" xfId="8" applyFont="1" applyFill="1" applyBorder="1" applyAlignment="1">
      <alignment horizontal="center" vertical="center" wrapText="1"/>
    </xf>
    <xf numFmtId="0" fontId="82" fillId="26" borderId="88" xfId="8" applyFont="1" applyFill="1" applyBorder="1" applyAlignment="1">
      <alignment horizontal="center" vertical="center" wrapText="1"/>
    </xf>
    <xf numFmtId="0" fontId="52" fillId="26" borderId="91" xfId="8" applyFont="1" applyFill="1" applyBorder="1" applyAlignment="1">
      <alignment horizontal="center" vertical="center" wrapText="1"/>
    </xf>
    <xf numFmtId="0" fontId="52" fillId="26" borderId="118" xfId="8" applyFont="1" applyFill="1" applyBorder="1" applyAlignment="1">
      <alignment horizontal="center" vertical="center" wrapText="1"/>
    </xf>
    <xf numFmtId="0" fontId="52" fillId="26" borderId="57" xfId="8" applyFont="1" applyFill="1" applyBorder="1" applyAlignment="1">
      <alignment horizontal="center" vertical="center" wrapText="1"/>
    </xf>
    <xf numFmtId="0" fontId="52" fillId="26" borderId="30" xfId="8" applyFont="1" applyFill="1" applyBorder="1" applyAlignment="1">
      <alignment horizontal="center" vertical="center" wrapText="1"/>
    </xf>
    <xf numFmtId="0" fontId="52" fillId="26" borderId="39" xfId="8" applyFont="1" applyFill="1" applyBorder="1" applyAlignment="1">
      <alignment horizontal="center" vertical="center" wrapText="1"/>
    </xf>
    <xf numFmtId="0" fontId="52" fillId="26" borderId="35" xfId="8" applyFont="1" applyFill="1" applyBorder="1" applyAlignment="1">
      <alignment horizontal="center" vertical="center" wrapText="1"/>
    </xf>
    <xf numFmtId="0" fontId="82" fillId="26" borderId="32" xfId="8" applyFont="1" applyFill="1" applyBorder="1" applyAlignment="1">
      <alignment horizontal="center" vertical="center" wrapText="1"/>
    </xf>
    <xf numFmtId="0" fontId="82" fillId="26" borderId="90" xfId="8" applyFont="1" applyFill="1" applyBorder="1" applyAlignment="1">
      <alignment horizontal="center" vertical="center" wrapText="1"/>
    </xf>
    <xf numFmtId="0" fontId="82" fillId="26" borderId="29" xfId="8" applyFont="1" applyFill="1" applyBorder="1" applyAlignment="1">
      <alignment horizontal="center" vertical="center" wrapText="1"/>
    </xf>
    <xf numFmtId="0" fontId="52" fillId="26" borderId="23" xfId="8" applyFont="1" applyFill="1" applyBorder="1" applyAlignment="1">
      <alignment horizontal="center" vertical="center" wrapText="1"/>
    </xf>
    <xf numFmtId="0" fontId="52" fillId="26" borderId="34" xfId="8" applyFont="1" applyFill="1" applyBorder="1" applyAlignment="1">
      <alignment horizontal="center" vertical="center" wrapText="1"/>
    </xf>
    <xf numFmtId="0" fontId="78" fillId="36" borderId="3" xfId="8" applyFont="1" applyFill="1" applyBorder="1" applyAlignment="1">
      <alignment horizontal="center" vertical="center" wrapText="1"/>
    </xf>
    <xf numFmtId="0" fontId="78" fillId="36" borderId="4" xfId="8" applyFont="1" applyFill="1" applyBorder="1" applyAlignment="1">
      <alignment horizontal="center" vertical="center" wrapText="1"/>
    </xf>
    <xf numFmtId="0" fontId="78" fillId="36" borderId="22" xfId="8" applyFont="1" applyFill="1" applyBorder="1" applyAlignment="1">
      <alignment horizontal="center" vertical="center" wrapText="1"/>
    </xf>
    <xf numFmtId="0" fontId="78" fillId="36" borderId="5" xfId="8" applyFont="1" applyFill="1" applyBorder="1" applyAlignment="1">
      <alignment horizontal="center" vertical="center" wrapText="1"/>
    </xf>
    <xf numFmtId="0" fontId="78" fillId="36" borderId="48" xfId="8" applyFont="1" applyFill="1" applyBorder="1" applyAlignment="1">
      <alignment horizontal="center" vertical="center" wrapText="1"/>
    </xf>
    <xf numFmtId="0" fontId="78" fillId="36" borderId="49" xfId="8" applyFont="1" applyFill="1" applyBorder="1" applyAlignment="1">
      <alignment horizontal="center" vertical="center" wrapText="1"/>
    </xf>
    <xf numFmtId="0" fontId="78" fillId="36" borderId="6" xfId="8" applyFont="1" applyFill="1" applyBorder="1" applyAlignment="1">
      <alignment horizontal="center" vertical="center" wrapText="1"/>
    </xf>
    <xf numFmtId="0" fontId="78" fillId="26" borderId="5" xfId="8" applyFont="1" applyFill="1" applyBorder="1" applyAlignment="1">
      <alignment horizontal="center" vertical="center" wrapText="1"/>
    </xf>
    <xf numFmtId="0" fontId="78" fillId="26" borderId="48" xfId="8" applyFont="1" applyFill="1" applyBorder="1" applyAlignment="1">
      <alignment horizontal="center" vertical="center" wrapText="1"/>
    </xf>
    <xf numFmtId="0" fontId="78" fillId="26" borderId="49" xfId="8" applyFont="1" applyFill="1" applyBorder="1" applyAlignment="1">
      <alignment horizontal="center" vertical="center" wrapText="1"/>
    </xf>
    <xf numFmtId="0" fontId="78" fillId="26" borderId="6" xfId="8" applyFont="1" applyFill="1" applyBorder="1" applyAlignment="1">
      <alignment horizontal="center" vertical="center" wrapText="1"/>
    </xf>
    <xf numFmtId="0" fontId="120" fillId="36" borderId="31" xfId="2" applyFont="1" applyFill="1" applyBorder="1" applyAlignment="1">
      <alignment horizontal="center" vertical="center" wrapText="1"/>
    </xf>
    <xf numFmtId="0" fontId="120" fillId="36" borderId="87" xfId="2" applyFont="1" applyFill="1" applyBorder="1" applyAlignment="1">
      <alignment horizontal="center" vertical="center" wrapText="1"/>
    </xf>
    <xf numFmtId="0" fontId="120" fillId="36" borderId="88" xfId="2" applyFont="1" applyFill="1" applyBorder="1" applyAlignment="1">
      <alignment horizontal="center" vertical="center" wrapText="1"/>
    </xf>
    <xf numFmtId="0" fontId="78" fillId="36" borderId="14" xfId="8" applyFont="1" applyFill="1" applyBorder="1" applyAlignment="1">
      <alignment horizontal="center" vertical="center" wrapText="1"/>
    </xf>
    <xf numFmtId="0" fontId="78" fillId="36" borderId="30" xfId="8" applyFont="1" applyFill="1" applyBorder="1" applyAlignment="1">
      <alignment horizontal="center" vertical="center" wrapText="1"/>
    </xf>
    <xf numFmtId="0" fontId="78" fillId="36" borderId="39" xfId="8" applyFont="1" applyFill="1" applyBorder="1" applyAlignment="1">
      <alignment horizontal="center" vertical="center" wrapText="1"/>
    </xf>
    <xf numFmtId="0" fontId="78" fillId="36" borderId="35" xfId="8" applyFont="1" applyFill="1" applyBorder="1" applyAlignment="1">
      <alignment horizontal="center" vertical="center" wrapText="1"/>
    </xf>
    <xf numFmtId="0" fontId="78" fillId="36" borderId="32" xfId="8" applyFont="1" applyFill="1" applyBorder="1" applyAlignment="1">
      <alignment horizontal="center" vertical="center" wrapText="1"/>
    </xf>
    <xf numFmtId="0" fontId="78" fillId="36" borderId="34" xfId="8" applyFont="1" applyFill="1" applyBorder="1" applyAlignment="1">
      <alignment horizontal="center" vertical="center" wrapText="1"/>
    </xf>
    <xf numFmtId="0" fontId="78" fillId="36" borderId="40" xfId="8" applyFont="1" applyFill="1" applyBorder="1" applyAlignment="1">
      <alignment horizontal="center" vertical="center" wrapText="1"/>
    </xf>
    <xf numFmtId="0" fontId="78" fillId="36" borderId="51" xfId="8" applyFont="1" applyFill="1" applyBorder="1" applyAlignment="1">
      <alignment horizontal="center" vertical="center" wrapText="1"/>
    </xf>
    <xf numFmtId="0" fontId="78" fillId="36" borderId="2" xfId="8" applyFont="1" applyFill="1" applyBorder="1" applyAlignment="1">
      <alignment horizontal="center" vertical="center" wrapText="1"/>
    </xf>
    <xf numFmtId="0" fontId="144" fillId="17" borderId="34" xfId="16" applyFont="1" applyFill="1" applyBorder="1" applyAlignment="1">
      <alignment horizontal="center" vertical="center" wrapText="1"/>
    </xf>
    <xf numFmtId="0" fontId="144" fillId="17" borderId="0" xfId="16" applyFont="1" applyFill="1" applyAlignment="1">
      <alignment horizontal="center" vertical="center" wrapText="1"/>
    </xf>
    <xf numFmtId="0" fontId="58" fillId="26" borderId="4" xfId="2" applyFont="1" applyFill="1" applyBorder="1" applyAlignment="1">
      <alignment horizontal="center" vertical="center" wrapText="1"/>
    </xf>
    <xf numFmtId="0" fontId="58" fillId="26" borderId="22" xfId="2" applyFont="1" applyFill="1" applyBorder="1" applyAlignment="1">
      <alignment horizontal="center" vertical="center" wrapText="1"/>
    </xf>
    <xf numFmtId="0" fontId="120" fillId="26" borderId="2" xfId="2" applyFont="1" applyFill="1" applyBorder="1" applyAlignment="1">
      <alignment horizontal="center" vertical="center" wrapText="1"/>
    </xf>
    <xf numFmtId="0" fontId="120" fillId="26" borderId="1" xfId="2" applyFont="1" applyFill="1" applyBorder="1" applyAlignment="1">
      <alignment horizontal="center" vertical="center" wrapText="1"/>
    </xf>
    <xf numFmtId="0" fontId="120" fillId="26" borderId="7" xfId="2" applyFont="1" applyFill="1" applyBorder="1" applyAlignment="1">
      <alignment horizontal="center" vertical="center" wrapText="1"/>
    </xf>
    <xf numFmtId="0" fontId="78" fillId="26" borderId="14" xfId="8" applyFont="1" applyFill="1" applyBorder="1" applyAlignment="1">
      <alignment horizontal="center" vertical="center" wrapText="1"/>
    </xf>
    <xf numFmtId="0" fontId="78" fillId="26" borderId="27" xfId="8" applyFont="1" applyFill="1" applyBorder="1" applyAlignment="1">
      <alignment horizontal="center" vertical="center" wrapText="1"/>
    </xf>
    <xf numFmtId="0" fontId="78" fillId="26" borderId="30" xfId="8" applyFont="1" applyFill="1" applyBorder="1" applyAlignment="1">
      <alignment horizontal="center" vertical="center" wrapText="1"/>
    </xf>
    <xf numFmtId="0" fontId="78" fillId="26" borderId="32" xfId="8" applyFont="1" applyFill="1" applyBorder="1" applyAlignment="1">
      <alignment horizontal="center" vertical="center" wrapText="1"/>
    </xf>
    <xf numFmtId="0" fontId="78" fillId="26" borderId="39" xfId="8" applyFont="1" applyFill="1" applyBorder="1" applyAlignment="1">
      <alignment horizontal="center" vertical="center" wrapText="1"/>
    </xf>
    <xf numFmtId="0" fontId="78" fillId="26" borderId="35" xfId="8" applyFont="1" applyFill="1" applyBorder="1" applyAlignment="1">
      <alignment horizontal="center" vertical="center" wrapText="1"/>
    </xf>
    <xf numFmtId="0" fontId="78" fillId="26" borderId="34" xfId="8" applyFont="1" applyFill="1" applyBorder="1" applyAlignment="1">
      <alignment horizontal="center" vertical="center" wrapText="1"/>
    </xf>
    <xf numFmtId="0" fontId="78" fillId="26" borderId="3" xfId="8" applyFont="1" applyFill="1" applyBorder="1" applyAlignment="1">
      <alignment horizontal="center" vertical="center" wrapText="1"/>
    </xf>
    <xf numFmtId="0" fontId="78" fillId="26" borderId="4" xfId="8" applyFont="1" applyFill="1" applyBorder="1" applyAlignment="1">
      <alignment horizontal="center" vertical="center" wrapText="1"/>
    </xf>
    <xf numFmtId="0" fontId="78" fillId="26" borderId="51" xfId="8" applyFont="1" applyFill="1" applyBorder="1" applyAlignment="1">
      <alignment horizontal="center" vertical="center" wrapText="1"/>
    </xf>
    <xf numFmtId="0" fontId="78" fillId="26" borderId="22" xfId="8" applyFont="1" applyFill="1" applyBorder="1" applyAlignment="1">
      <alignment horizontal="center" vertical="center" wrapText="1"/>
    </xf>
    <xf numFmtId="0" fontId="78" fillId="26" borderId="58" xfId="8" applyFont="1" applyFill="1" applyBorder="1" applyAlignment="1">
      <alignment horizontal="center" vertical="center" wrapText="1"/>
    </xf>
    <xf numFmtId="0" fontId="138" fillId="14" borderId="30" xfId="8" applyFont="1" applyFill="1" applyBorder="1" applyAlignment="1">
      <alignment horizontal="center" vertical="center" wrapText="1"/>
    </xf>
    <xf numFmtId="0" fontId="138" fillId="14" borderId="39" xfId="8" applyFont="1" applyFill="1" applyBorder="1" applyAlignment="1">
      <alignment horizontal="center" vertical="center" wrapText="1"/>
    </xf>
    <xf numFmtId="0" fontId="138" fillId="14" borderId="17" xfId="8" applyFont="1" applyFill="1" applyBorder="1" applyAlignment="1">
      <alignment horizontal="center" vertical="center" wrapText="1"/>
    </xf>
    <xf numFmtId="0" fontId="138" fillId="14" borderId="35" xfId="8" applyFont="1" applyFill="1" applyBorder="1" applyAlignment="1">
      <alignment horizontal="center" vertical="center" wrapText="1"/>
    </xf>
    <xf numFmtId="0" fontId="79" fillId="3" borderId="115" xfId="8" applyFont="1" applyFill="1" applyBorder="1" applyAlignment="1">
      <alignment horizontal="center" vertical="center" wrapText="1"/>
    </xf>
    <xf numFmtId="0" fontId="79" fillId="3" borderId="10" xfId="8" applyFont="1" applyFill="1" applyBorder="1" applyAlignment="1">
      <alignment horizontal="center" vertical="center" wrapText="1"/>
    </xf>
    <xf numFmtId="0" fontId="173" fillId="26" borderId="31" xfId="8" applyFont="1" applyFill="1" applyBorder="1" applyAlignment="1">
      <alignment horizontal="center"/>
    </xf>
    <xf numFmtId="0" fontId="173" fillId="26" borderId="88" xfId="8" applyFont="1" applyFill="1" applyBorder="1" applyAlignment="1">
      <alignment horizontal="center"/>
    </xf>
    <xf numFmtId="0" fontId="52" fillId="26" borderId="17" xfId="8" applyFont="1" applyFill="1" applyBorder="1" applyAlignment="1">
      <alignment horizontal="center" vertical="center" wrapText="1"/>
    </xf>
    <xf numFmtId="0" fontId="126" fillId="26" borderId="0" xfId="8" applyFont="1" applyFill="1" applyAlignment="1">
      <alignment horizontal="center" vertical="center" wrapText="1"/>
    </xf>
    <xf numFmtId="0" fontId="126" fillId="26" borderId="17" xfId="8" applyFont="1" applyFill="1" applyBorder="1" applyAlignment="1">
      <alignment horizontal="center" vertical="center" wrapText="1"/>
    </xf>
    <xf numFmtId="0" fontId="126" fillId="26" borderId="25" xfId="8" applyFont="1" applyFill="1" applyBorder="1" applyAlignment="1">
      <alignment horizontal="center" vertical="center" wrapText="1"/>
    </xf>
    <xf numFmtId="0" fontId="126" fillId="26" borderId="26" xfId="8" applyFont="1" applyFill="1" applyBorder="1" applyAlignment="1">
      <alignment horizontal="center" vertical="center" wrapText="1"/>
    </xf>
    <xf numFmtId="0" fontId="82" fillId="26" borderId="34" xfId="8" applyFont="1" applyFill="1" applyBorder="1" applyAlignment="1">
      <alignment horizontal="center" vertical="center" wrapText="1"/>
    </xf>
    <xf numFmtId="0" fontId="82" fillId="26" borderId="40" xfId="8" applyFont="1" applyFill="1" applyBorder="1" applyAlignment="1">
      <alignment horizontal="center" vertical="center" wrapText="1"/>
    </xf>
    <xf numFmtId="0" fontId="82" fillId="26" borderId="0" xfId="8" applyFont="1" applyFill="1" applyAlignment="1">
      <alignment horizontal="center" vertical="center" wrapText="1"/>
    </xf>
    <xf numFmtId="0" fontId="82" fillId="26" borderId="17" xfId="8" applyFont="1" applyFill="1" applyBorder="1" applyAlignment="1">
      <alignment horizontal="center" vertical="center" wrapText="1"/>
    </xf>
    <xf numFmtId="0" fontId="114" fillId="17" borderId="0" xfId="16" applyFont="1" applyFill="1" applyAlignment="1">
      <alignment horizontal="left" vertical="center" wrapText="1" indent="112"/>
    </xf>
    <xf numFmtId="0" fontId="82" fillId="26" borderId="25" xfId="8" applyFont="1" applyFill="1" applyBorder="1" applyAlignment="1">
      <alignment horizontal="center" vertical="center" wrapText="1"/>
    </xf>
    <xf numFmtId="0" fontId="82" fillId="26" borderId="15" xfId="8" applyFont="1" applyFill="1" applyBorder="1" applyAlignment="1">
      <alignment horizontal="center" vertical="center" wrapText="1"/>
    </xf>
    <xf numFmtId="0" fontId="82" fillId="26" borderId="31" xfId="8" applyFont="1" applyFill="1" applyBorder="1" applyAlignment="1">
      <alignment horizontal="center" vertical="top" wrapText="1"/>
    </xf>
    <xf numFmtId="0" fontId="82" fillId="26" borderId="88" xfId="8" applyFont="1" applyFill="1" applyBorder="1" applyAlignment="1">
      <alignment horizontal="center" vertical="top" wrapText="1"/>
    </xf>
    <xf numFmtId="0" fontId="82" fillId="26" borderId="23" xfId="8" applyFont="1" applyFill="1" applyBorder="1" applyAlignment="1">
      <alignment horizontal="center" vertical="center" wrapText="1"/>
    </xf>
    <xf numFmtId="0" fontId="79" fillId="3" borderId="48" xfId="8" applyFont="1" applyFill="1" applyBorder="1" applyAlignment="1">
      <alignment horizontal="left" vertical="center" wrapText="1"/>
    </xf>
    <xf numFmtId="0" fontId="79" fillId="3" borderId="48" xfId="8" applyFont="1" applyFill="1" applyBorder="1" applyAlignment="1">
      <alignment horizontal="center" vertical="center" wrapText="1"/>
    </xf>
    <xf numFmtId="0" fontId="79" fillId="3" borderId="113" xfId="8" applyFont="1" applyFill="1" applyBorder="1" applyAlignment="1">
      <alignment horizontal="left" vertical="center" wrapText="1"/>
    </xf>
    <xf numFmtId="0" fontId="79" fillId="3" borderId="28" xfId="8" applyFont="1" applyFill="1" applyBorder="1" applyAlignment="1">
      <alignment horizontal="left" vertical="center" wrapText="1"/>
    </xf>
    <xf numFmtId="0" fontId="79" fillId="3" borderId="8" xfId="8" applyFont="1" applyFill="1" applyBorder="1" applyAlignment="1">
      <alignment horizontal="left" vertical="center" wrapText="1"/>
    </xf>
    <xf numFmtId="0" fontId="82" fillId="48" borderId="48" xfId="8" applyFont="1" applyFill="1" applyBorder="1" applyAlignment="1">
      <alignment horizontal="left" vertical="center" wrapText="1"/>
    </xf>
    <xf numFmtId="0" fontId="79" fillId="3" borderId="113" xfId="8" applyFont="1" applyFill="1" applyBorder="1" applyAlignment="1">
      <alignment horizontal="center" vertical="center" wrapText="1"/>
    </xf>
    <xf numFmtId="0" fontId="79" fillId="3" borderId="8" xfId="8" applyFont="1" applyFill="1" applyBorder="1" applyAlignment="1">
      <alignment horizontal="center" vertical="center" wrapText="1"/>
    </xf>
    <xf numFmtId="0" fontId="79" fillId="3" borderId="28" xfId="8" applyFont="1" applyFill="1" applyBorder="1" applyAlignment="1">
      <alignment horizontal="center" vertical="center" wrapText="1"/>
    </xf>
    <xf numFmtId="0" fontId="17" fillId="3" borderId="113" xfId="27" applyFont="1" applyFill="1" applyBorder="1" applyAlignment="1">
      <alignment horizontal="center" vertical="center"/>
    </xf>
    <xf numFmtId="0" fontId="17" fillId="3" borderId="28" xfId="27" applyFont="1" applyFill="1" applyBorder="1" applyAlignment="1">
      <alignment horizontal="center" vertical="center"/>
    </xf>
    <xf numFmtId="0" fontId="70" fillId="3" borderId="48" xfId="8" applyFont="1" applyFill="1" applyBorder="1" applyAlignment="1">
      <alignment horizontal="left" vertical="center" wrapText="1"/>
    </xf>
    <xf numFmtId="0" fontId="79" fillId="3" borderId="49" xfId="8" applyFont="1" applyFill="1" applyBorder="1" applyAlignment="1">
      <alignment horizontal="center" vertical="center" wrapText="1"/>
    </xf>
    <xf numFmtId="0" fontId="14" fillId="3" borderId="6" xfId="13" applyFont="1" applyFill="1" applyBorder="1" applyAlignment="1">
      <alignment horizontal="center" vertical="center"/>
    </xf>
    <xf numFmtId="0" fontId="82" fillId="3" borderId="48" xfId="8" applyFont="1" applyFill="1" applyBorder="1" applyAlignment="1">
      <alignment horizontal="left" vertical="center" wrapText="1"/>
    </xf>
    <xf numFmtId="0" fontId="12" fillId="3" borderId="113" xfId="27" applyFont="1" applyFill="1" applyBorder="1" applyAlignment="1">
      <alignment horizontal="center" vertical="center" wrapText="1"/>
    </xf>
    <xf numFmtId="0" fontId="16" fillId="3" borderId="28" xfId="27" applyFont="1" applyFill="1" applyBorder="1" applyAlignment="1">
      <alignment horizontal="center" vertical="center" wrapText="1"/>
    </xf>
    <xf numFmtId="0" fontId="16" fillId="3" borderId="8" xfId="27" applyFont="1" applyFill="1" applyBorder="1" applyAlignment="1">
      <alignment horizontal="center" vertical="center" wrapText="1"/>
    </xf>
    <xf numFmtId="0" fontId="10" fillId="3" borderId="113" xfId="27" applyFont="1" applyFill="1" applyBorder="1" applyAlignment="1">
      <alignment horizontal="center" vertical="center"/>
    </xf>
    <xf numFmtId="0" fontId="10" fillId="3" borderId="28" xfId="27" applyFont="1" applyFill="1" applyBorder="1" applyAlignment="1">
      <alignment horizontal="center" vertical="center"/>
    </xf>
    <xf numFmtId="0" fontId="22" fillId="3" borderId="28" xfId="27" applyFill="1" applyBorder="1" applyAlignment="1">
      <alignment horizontal="center" vertical="center" wrapText="1"/>
    </xf>
    <xf numFmtId="0" fontId="2" fillId="3" borderId="113" xfId="27" applyFont="1" applyFill="1" applyBorder="1" applyAlignment="1">
      <alignment horizontal="left" vertical="center" wrapText="1"/>
    </xf>
    <xf numFmtId="0" fontId="9" fillId="3" borderId="28" xfId="27" applyFont="1" applyFill="1" applyBorder="1" applyAlignment="1">
      <alignment horizontal="left" vertical="center" wrapText="1"/>
    </xf>
    <xf numFmtId="0" fontId="9" fillId="3" borderId="8" xfId="27" applyFont="1" applyFill="1" applyBorder="1" applyAlignment="1">
      <alignment horizontal="left" vertical="center" wrapText="1"/>
    </xf>
    <xf numFmtId="0" fontId="12" fillId="3" borderId="113" xfId="27" applyFont="1" applyFill="1" applyBorder="1" applyAlignment="1">
      <alignment horizontal="center" vertical="center"/>
    </xf>
    <xf numFmtId="0" fontId="20" fillId="3" borderId="28" xfId="27" applyFont="1" applyFill="1" applyBorder="1" applyAlignment="1">
      <alignment horizontal="center" vertical="center"/>
    </xf>
    <xf numFmtId="0" fontId="79" fillId="13" borderId="48" xfId="8" applyFont="1" applyFill="1" applyBorder="1" applyAlignment="1">
      <alignment horizontal="center" vertical="center" wrapText="1"/>
    </xf>
    <xf numFmtId="0" fontId="79" fillId="48" borderId="48" xfId="8" applyFont="1" applyFill="1" applyBorder="1" applyAlignment="1">
      <alignment horizontal="center" vertical="center" wrapText="1"/>
    </xf>
    <xf numFmtId="0" fontId="9" fillId="3" borderId="48" xfId="27" applyFont="1" applyFill="1" applyBorder="1" applyAlignment="1">
      <alignment horizontal="left" vertical="center" wrapText="1"/>
    </xf>
    <xf numFmtId="0" fontId="22" fillId="3" borderId="48" xfId="27" applyFill="1" applyBorder="1" applyAlignment="1">
      <alignment horizontal="left" vertical="center" wrapText="1"/>
    </xf>
    <xf numFmtId="0" fontId="138" fillId="14" borderId="38" xfId="8" applyFont="1" applyFill="1" applyBorder="1" applyAlignment="1">
      <alignment horizontal="left" vertical="center" wrapText="1"/>
    </xf>
    <xf numFmtId="0" fontId="138" fillId="14" borderId="9" xfId="8" applyFont="1" applyFill="1" applyBorder="1" applyAlignment="1">
      <alignment horizontal="left" vertical="center" wrapText="1"/>
    </xf>
    <xf numFmtId="0" fontId="22" fillId="0" borderId="48" xfId="27" applyBorder="1" applyAlignment="1">
      <alignment horizontal="center"/>
    </xf>
    <xf numFmtId="0" fontId="80" fillId="13" borderId="0" xfId="10" applyFont="1" applyFill="1" applyBorder="1" applyAlignment="1">
      <alignment horizontal="center" vertical="center" textRotation="90" wrapText="1"/>
    </xf>
    <xf numFmtId="0" fontId="79" fillId="3" borderId="113" xfId="8" applyFont="1" applyFill="1" applyBorder="1" applyAlignment="1">
      <alignment horizontal="left" vertical="top" wrapText="1"/>
    </xf>
    <xf numFmtId="0" fontId="79" fillId="3" borderId="8" xfId="8" applyFont="1" applyFill="1" applyBorder="1" applyAlignment="1">
      <alignment horizontal="left" vertical="top" wrapText="1"/>
    </xf>
    <xf numFmtId="0" fontId="82" fillId="13" borderId="48" xfId="8" applyFont="1" applyFill="1" applyBorder="1" applyAlignment="1">
      <alignment horizontal="center" vertical="center" wrapText="1"/>
    </xf>
    <xf numFmtId="0" fontId="82" fillId="3" borderId="113" xfId="8" applyFont="1" applyFill="1" applyBorder="1" applyAlignment="1">
      <alignment horizontal="left" vertical="center" wrapText="1"/>
    </xf>
    <xf numFmtId="166" fontId="101" fillId="26" borderId="48" xfId="26" applyNumberFormat="1" applyFont="1" applyFill="1" applyBorder="1" applyAlignment="1">
      <alignment horizontal="center" vertical="center" wrapText="1"/>
    </xf>
    <xf numFmtId="166" fontId="150" fillId="26" borderId="48" xfId="26" applyNumberFormat="1" applyFont="1" applyFill="1" applyBorder="1" applyAlignment="1">
      <alignment horizontal="center" vertical="center" wrapText="1"/>
    </xf>
    <xf numFmtId="0" fontId="82" fillId="26" borderId="48" xfId="8" applyFont="1" applyFill="1" applyBorder="1" applyAlignment="1">
      <alignment horizontal="center" vertical="center" wrapText="1"/>
    </xf>
    <xf numFmtId="0" fontId="101" fillId="26" borderId="48" xfId="8" applyFont="1" applyFill="1" applyBorder="1" applyAlignment="1">
      <alignment horizontal="center" vertical="center" wrapText="1"/>
    </xf>
    <xf numFmtId="0" fontId="48" fillId="0" borderId="48" xfId="1" applyFont="1" applyBorder="1" applyAlignment="1">
      <alignment horizontal="center" vertical="center" wrapText="1"/>
    </xf>
    <xf numFmtId="0" fontId="80" fillId="26" borderId="48" xfId="10" applyFont="1" applyFill="1" applyBorder="1" applyAlignment="1">
      <alignment horizontal="center" vertical="center" textRotation="90" wrapText="1"/>
    </xf>
    <xf numFmtId="0" fontId="80" fillId="26" borderId="113" xfId="10" applyFont="1" applyFill="1" applyBorder="1" applyAlignment="1">
      <alignment horizontal="center" vertical="center" textRotation="90" wrapText="1"/>
    </xf>
    <xf numFmtId="0" fontId="82" fillId="26" borderId="113" xfId="8" applyFont="1" applyFill="1" applyBorder="1" applyAlignment="1">
      <alignment horizontal="center" vertical="center" wrapText="1"/>
    </xf>
    <xf numFmtId="0" fontId="90" fillId="26" borderId="48" xfId="27" applyFont="1" applyFill="1" applyBorder="1" applyAlignment="1">
      <alignment horizontal="center" vertical="center" wrapText="1"/>
    </xf>
    <xf numFmtId="0" fontId="114" fillId="17" borderId="48" xfId="16" applyFont="1" applyFill="1" applyBorder="1" applyAlignment="1">
      <alignment horizontal="center" vertical="center" wrapText="1"/>
    </xf>
    <xf numFmtId="0" fontId="150" fillId="26" borderId="48" xfId="27" applyFont="1" applyFill="1" applyBorder="1" applyAlignment="1">
      <alignment horizontal="center" vertical="center" wrapText="1"/>
    </xf>
    <xf numFmtId="0" fontId="78" fillId="26" borderId="9" xfId="8" applyFont="1" applyFill="1" applyBorder="1" applyAlignment="1">
      <alignment horizontal="center" vertical="center" wrapText="1"/>
    </xf>
    <xf numFmtId="0" fontId="78" fillId="26" borderId="2" xfId="8" applyFont="1" applyFill="1" applyBorder="1" applyAlignment="1">
      <alignment horizontal="center" vertical="center" wrapText="1"/>
    </xf>
    <xf numFmtId="0" fontId="78" fillId="26" borderId="1" xfId="8" applyFont="1" applyFill="1" applyBorder="1" applyAlignment="1">
      <alignment horizontal="center" vertical="center" wrapText="1"/>
    </xf>
    <xf numFmtId="0" fontId="78" fillId="26" borderId="7" xfId="8" applyFont="1" applyFill="1" applyBorder="1" applyAlignment="1">
      <alignment horizontal="center" vertical="center" wrapText="1"/>
    </xf>
    <xf numFmtId="0" fontId="120" fillId="26" borderId="30" xfId="2" applyFont="1" applyFill="1" applyBorder="1" applyAlignment="1">
      <alignment horizontal="center" vertical="center" wrapText="1"/>
    </xf>
    <xf numFmtId="0" fontId="120" fillId="26" borderId="39" xfId="2" applyFont="1" applyFill="1" applyBorder="1" applyAlignment="1">
      <alignment horizontal="center" vertical="center" wrapText="1"/>
    </xf>
    <xf numFmtId="0" fontId="120" fillId="26" borderId="35" xfId="2" applyFont="1" applyFill="1" applyBorder="1" applyAlignment="1">
      <alignment horizontal="center" vertical="center" wrapText="1"/>
    </xf>
    <xf numFmtId="0" fontId="114" fillId="17" borderId="3" xfId="16" applyFont="1" applyFill="1" applyBorder="1" applyAlignment="1">
      <alignment horizontal="center" vertical="center" wrapText="1"/>
    </xf>
    <xf numFmtId="0" fontId="114" fillId="17" borderId="4" xfId="16" applyFont="1" applyFill="1" applyBorder="1" applyAlignment="1">
      <alignment horizontal="center" vertical="center" wrapText="1"/>
    </xf>
    <xf numFmtId="0" fontId="58" fillId="26" borderId="37" xfId="2" applyFont="1" applyFill="1" applyBorder="1" applyAlignment="1">
      <alignment horizontal="left" vertical="center" wrapText="1"/>
    </xf>
    <xf numFmtId="0" fontId="58" fillId="26" borderId="38" xfId="2" applyFont="1" applyFill="1" applyBorder="1" applyAlignment="1">
      <alignment horizontal="left" vertical="center" wrapText="1"/>
    </xf>
    <xf numFmtId="0" fontId="58" fillId="26" borderId="62" xfId="2" applyFont="1" applyFill="1" applyBorder="1" applyAlignment="1">
      <alignment horizontal="left" vertical="center" wrapText="1"/>
    </xf>
    <xf numFmtId="0" fontId="78" fillId="26" borderId="40" xfId="8" applyFont="1" applyFill="1" applyBorder="1" applyAlignment="1">
      <alignment horizontal="center" vertical="center" wrapText="1"/>
    </xf>
    <xf numFmtId="0" fontId="78" fillId="26" borderId="55" xfId="8" applyFont="1" applyFill="1" applyBorder="1" applyAlignment="1">
      <alignment horizontal="center" vertical="center" wrapText="1"/>
    </xf>
    <xf numFmtId="0" fontId="128" fillId="21" borderId="5" xfId="16" applyFont="1" applyFill="1" applyBorder="1" applyAlignment="1">
      <alignment horizontal="center" vertical="center"/>
    </xf>
    <xf numFmtId="0" fontId="109" fillId="0" borderId="48" xfId="16" applyFont="1" applyBorder="1" applyAlignment="1">
      <alignment horizontal="center" vertical="center" wrapText="1"/>
    </xf>
    <xf numFmtId="0" fontId="109" fillId="0" borderId="48" xfId="16" applyFont="1" applyBorder="1" applyAlignment="1">
      <alignment horizontal="center" vertical="center"/>
    </xf>
    <xf numFmtId="10" fontId="109" fillId="0" borderId="6" xfId="16" applyNumberFormat="1" applyFont="1" applyBorder="1" applyAlignment="1">
      <alignment horizontal="center" vertical="center"/>
    </xf>
    <xf numFmtId="0" fontId="128" fillId="21" borderId="2" xfId="16" applyFont="1" applyFill="1" applyBorder="1" applyAlignment="1">
      <alignment horizontal="center" vertical="center"/>
    </xf>
    <xf numFmtId="0" fontId="109" fillId="0" borderId="1" xfId="16" applyFont="1" applyBorder="1" applyAlignment="1">
      <alignment horizontal="center" vertical="center" wrapText="1"/>
    </xf>
    <xf numFmtId="0" fontId="109" fillId="0" borderId="1" xfId="16" applyFont="1" applyBorder="1" applyAlignment="1">
      <alignment horizontal="center" vertical="center"/>
    </xf>
    <xf numFmtId="10" fontId="109" fillId="0" borderId="7" xfId="16" applyNumberFormat="1" applyFont="1" applyBorder="1" applyAlignment="1">
      <alignment horizontal="center" vertical="center"/>
    </xf>
    <xf numFmtId="0" fontId="136" fillId="11" borderId="103" xfId="16" applyFont="1" applyFill="1" applyBorder="1" applyAlignment="1">
      <alignment horizontal="center" vertical="center" wrapText="1"/>
    </xf>
    <xf numFmtId="10" fontId="109" fillId="0" borderId="100" xfId="16" applyNumberFormat="1" applyFont="1" applyBorder="1" applyAlignment="1">
      <alignment horizontal="center" vertical="center"/>
    </xf>
    <xf numFmtId="10" fontId="109" fillId="0" borderId="101" xfId="16" applyNumberFormat="1" applyFont="1" applyBorder="1" applyAlignment="1">
      <alignment horizontal="center" vertical="center"/>
    </xf>
    <xf numFmtId="0" fontId="109" fillId="0" borderId="100" xfId="16" applyFont="1" applyBorder="1" applyAlignment="1">
      <alignment horizontal="center"/>
    </xf>
    <xf numFmtId="0" fontId="128" fillId="9" borderId="98" xfId="16" applyFont="1" applyFill="1" applyBorder="1" applyAlignment="1">
      <alignment horizontal="center"/>
    </xf>
    <xf numFmtId="10" fontId="109" fillId="0" borderId="99" xfId="16" applyNumberFormat="1" applyFont="1" applyBorder="1" applyAlignment="1">
      <alignment horizontal="center" vertical="center"/>
    </xf>
    <xf numFmtId="0" fontId="128" fillId="9" borderId="98" xfId="16" applyFont="1" applyFill="1" applyBorder="1" applyAlignment="1">
      <alignment horizontal="center" vertical="center"/>
    </xf>
    <xf numFmtId="0" fontId="109" fillId="0" borderId="99" xfId="16" applyFont="1" applyBorder="1" applyAlignment="1">
      <alignment horizontal="center"/>
    </xf>
    <xf numFmtId="0" fontId="109" fillId="0" borderId="101" xfId="16" applyFont="1" applyBorder="1" applyAlignment="1">
      <alignment horizontal="center"/>
    </xf>
    <xf numFmtId="1" fontId="109" fillId="0" borderId="100" xfId="16" applyNumberFormat="1" applyFont="1" applyBorder="1" applyAlignment="1">
      <alignment horizontal="center" wrapText="1"/>
    </xf>
    <xf numFmtId="1" fontId="109" fillId="0" borderId="101" xfId="16" applyNumberFormat="1" applyFont="1" applyBorder="1" applyAlignment="1">
      <alignment horizontal="center" wrapText="1"/>
    </xf>
    <xf numFmtId="10" fontId="109" fillId="0" borderId="99" xfId="16" applyNumberFormat="1" applyFont="1" applyBorder="1" applyAlignment="1">
      <alignment horizontal="center" vertical="center" wrapText="1"/>
    </xf>
    <xf numFmtId="10" fontId="109" fillId="0" borderId="100" xfId="16" applyNumberFormat="1" applyFont="1" applyBorder="1" applyAlignment="1">
      <alignment horizontal="center" vertical="center" wrapText="1"/>
    </xf>
    <xf numFmtId="10" fontId="109" fillId="0" borderId="101" xfId="16" applyNumberFormat="1" applyFont="1" applyBorder="1" applyAlignment="1">
      <alignment horizontal="center" vertical="center" wrapText="1"/>
    </xf>
    <xf numFmtId="0" fontId="109" fillId="0" borderId="100" xfId="16" applyFont="1" applyBorder="1" applyAlignment="1">
      <alignment horizontal="center" wrapText="1"/>
    </xf>
    <xf numFmtId="1" fontId="109" fillId="0" borderId="99" xfId="16" applyNumberFormat="1" applyFont="1" applyBorder="1" applyAlignment="1">
      <alignment horizontal="center" wrapText="1"/>
    </xf>
    <xf numFmtId="0" fontId="114" fillId="17" borderId="34" xfId="0" applyFont="1" applyFill="1" applyBorder="1" applyAlignment="1">
      <alignment horizontal="center" vertical="center" wrapText="1"/>
    </xf>
    <xf numFmtId="0" fontId="114" fillId="17" borderId="0" xfId="0" applyFont="1" applyFill="1" applyAlignment="1">
      <alignment horizontal="center" vertical="center" wrapText="1"/>
    </xf>
    <xf numFmtId="0" fontId="40" fillId="21" borderId="3" xfId="16" applyFont="1" applyFill="1" applyBorder="1" applyAlignment="1">
      <alignment horizontal="center" vertical="center"/>
    </xf>
    <xf numFmtId="0" fontId="40" fillId="21" borderId="4" xfId="16" applyFont="1" applyFill="1" applyBorder="1" applyAlignment="1">
      <alignment horizontal="center" vertical="center"/>
    </xf>
    <xf numFmtId="0" fontId="40" fillId="21" borderId="22" xfId="16" applyFont="1" applyFill="1" applyBorder="1" applyAlignment="1">
      <alignment horizontal="center" vertical="center"/>
    </xf>
    <xf numFmtId="0" fontId="40" fillId="0" borderId="1" xfId="16" applyFont="1" applyBorder="1" applyAlignment="1">
      <alignment horizontal="center"/>
    </xf>
    <xf numFmtId="0" fontId="40" fillId="0" borderId="7" xfId="16" applyFont="1" applyBorder="1" applyAlignment="1">
      <alignment horizontal="center"/>
    </xf>
    <xf numFmtId="0" fontId="106" fillId="21" borderId="3" xfId="16" applyFont="1" applyFill="1" applyBorder="1" applyAlignment="1">
      <alignment horizontal="center" vertical="center"/>
    </xf>
    <xf numFmtId="0" fontId="106" fillId="21" borderId="4" xfId="16" applyFont="1" applyFill="1" applyBorder="1" applyAlignment="1">
      <alignment horizontal="center" vertical="center"/>
    </xf>
    <xf numFmtId="0" fontId="106" fillId="21" borderId="22" xfId="16" applyFont="1" applyFill="1" applyBorder="1" applyAlignment="1">
      <alignment horizontal="center" vertical="center"/>
    </xf>
    <xf numFmtId="0" fontId="128" fillId="21" borderId="3" xfId="16" applyFont="1" applyFill="1" applyBorder="1" applyAlignment="1">
      <alignment horizontal="center" vertical="center"/>
    </xf>
    <xf numFmtId="0" fontId="128" fillId="21" borderId="4" xfId="16" applyFont="1" applyFill="1" applyBorder="1" applyAlignment="1">
      <alignment horizontal="center" vertical="center" wrapText="1"/>
    </xf>
    <xf numFmtId="0" fontId="128" fillId="21" borderId="48" xfId="16" applyFont="1" applyFill="1" applyBorder="1" applyAlignment="1">
      <alignment horizontal="center" vertical="center" wrapText="1"/>
    </xf>
    <xf numFmtId="0" fontId="129" fillId="21" borderId="4" xfId="16" applyFont="1" applyFill="1" applyBorder="1" applyAlignment="1">
      <alignment horizontal="center" vertical="center" wrapText="1"/>
    </xf>
    <xf numFmtId="0" fontId="129" fillId="21" borderId="48" xfId="16" applyFont="1" applyFill="1" applyBorder="1" applyAlignment="1">
      <alignment horizontal="center" vertical="center" wrapText="1"/>
    </xf>
    <xf numFmtId="10" fontId="128" fillId="21" borderId="22" xfId="16" applyNumberFormat="1" applyFont="1" applyFill="1" applyBorder="1" applyAlignment="1">
      <alignment horizontal="center" vertical="center" wrapText="1"/>
    </xf>
    <xf numFmtId="10" fontId="128" fillId="21" borderId="6" xfId="16" applyNumberFormat="1" applyFont="1" applyFill="1" applyBorder="1" applyAlignment="1">
      <alignment horizontal="center" vertical="center" wrapText="1"/>
    </xf>
    <xf numFmtId="2" fontId="109" fillId="0" borderId="48" xfId="16" applyNumberFormat="1" applyFont="1" applyBorder="1" applyAlignment="1">
      <alignment horizontal="center" vertical="center"/>
    </xf>
    <xf numFmtId="0" fontId="106" fillId="0" borderId="1" xfId="16" applyFont="1" applyBorder="1" applyAlignment="1">
      <alignment horizontal="center"/>
    </xf>
    <xf numFmtId="0" fontId="104" fillId="0" borderId="48" xfId="16" applyFont="1" applyBorder="1" applyAlignment="1">
      <alignment horizontal="center" wrapText="1"/>
    </xf>
    <xf numFmtId="0" fontId="104" fillId="0" borderId="49" xfId="16" applyFont="1" applyBorder="1" applyAlignment="1">
      <alignment horizontal="center" wrapText="1"/>
    </xf>
    <xf numFmtId="0" fontId="104" fillId="0" borderId="113" xfId="16" applyFont="1" applyBorder="1" applyAlignment="1">
      <alignment horizontal="center" wrapText="1"/>
    </xf>
    <xf numFmtId="0" fontId="104" fillId="0" borderId="112" xfId="16" applyFont="1" applyBorder="1" applyAlignment="1">
      <alignment horizontal="center" wrapText="1"/>
    </xf>
    <xf numFmtId="0" fontId="40" fillId="21" borderId="22" xfId="16" applyFont="1" applyFill="1" applyBorder="1" applyAlignment="1">
      <alignment horizontal="center" vertical="center" wrapText="1"/>
    </xf>
    <xf numFmtId="0" fontId="40" fillId="21" borderId="6" xfId="16" applyFont="1" applyFill="1" applyBorder="1" applyAlignment="1">
      <alignment horizontal="center" vertical="center" wrapText="1"/>
    </xf>
    <xf numFmtId="0" fontId="40" fillId="21" borderId="50" xfId="16" applyFont="1" applyFill="1" applyBorder="1" applyAlignment="1">
      <alignment horizontal="center" vertical="center" wrapText="1"/>
    </xf>
    <xf numFmtId="0" fontId="40" fillId="21" borderId="5" xfId="16" applyFont="1" applyFill="1" applyBorder="1" applyAlignment="1">
      <alignment horizontal="center" vertical="center"/>
    </xf>
    <xf numFmtId="0" fontId="40" fillId="21" borderId="58" xfId="16" applyFont="1" applyFill="1" applyBorder="1" applyAlignment="1">
      <alignment horizontal="center" vertical="center"/>
    </xf>
    <xf numFmtId="0" fontId="106" fillId="0" borderId="2" xfId="16" applyFont="1" applyBorder="1" applyAlignment="1">
      <alignment horizontal="center"/>
    </xf>
    <xf numFmtId="0" fontId="106" fillId="0" borderId="7" xfId="16" applyFont="1" applyBorder="1" applyAlignment="1">
      <alignment horizontal="center"/>
    </xf>
    <xf numFmtId="0" fontId="86" fillId="3" borderId="0" xfId="8" applyFont="1" applyFill="1" applyAlignment="1">
      <alignment horizontal="left" wrapText="1"/>
    </xf>
    <xf numFmtId="0" fontId="72" fillId="0" borderId="30" xfId="8" applyFont="1" applyBorder="1" applyAlignment="1">
      <alignment horizontal="left" vertical="center" wrapText="1"/>
    </xf>
    <xf numFmtId="0" fontId="72" fillId="0" borderId="39" xfId="8" applyFont="1" applyBorder="1" applyAlignment="1">
      <alignment horizontal="left" vertical="center" wrapText="1"/>
    </xf>
    <xf numFmtId="0" fontId="72" fillId="0" borderId="35" xfId="8" applyFont="1" applyBorder="1" applyAlignment="1">
      <alignment horizontal="left" vertical="center" wrapText="1"/>
    </xf>
    <xf numFmtId="0" fontId="139" fillId="3" borderId="39" xfId="0" applyFont="1" applyFill="1" applyBorder="1" applyAlignment="1">
      <alignment horizontal="center" vertical="center" wrapText="1"/>
    </xf>
    <xf numFmtId="0" fontId="139" fillId="3" borderId="35" xfId="0" applyFont="1" applyFill="1" applyBorder="1" applyAlignment="1">
      <alignment horizontal="center" vertical="center" wrapText="1"/>
    </xf>
    <xf numFmtId="0" fontId="82" fillId="25" borderId="51" xfId="8" applyFont="1" applyFill="1" applyBorder="1" applyAlignment="1">
      <alignment horizontal="center" vertical="center" wrapText="1"/>
    </xf>
    <xf numFmtId="0" fontId="82" fillId="25" borderId="56" xfId="8" applyFont="1" applyFill="1" applyBorder="1" applyAlignment="1">
      <alignment horizontal="center" vertical="center" wrapText="1"/>
    </xf>
    <xf numFmtId="0" fontId="82" fillId="25" borderId="15" xfId="8" applyFont="1" applyFill="1" applyBorder="1" applyAlignment="1">
      <alignment horizontal="center" vertical="center" wrapText="1"/>
    </xf>
    <xf numFmtId="0" fontId="82" fillId="25" borderId="95" xfId="8" applyFont="1" applyFill="1" applyBorder="1" applyAlignment="1">
      <alignment horizontal="center" vertical="center" wrapText="1"/>
    </xf>
    <xf numFmtId="0" fontId="82" fillId="25" borderId="90" xfId="8" applyFont="1" applyFill="1" applyBorder="1" applyAlignment="1">
      <alignment horizontal="center" vertical="center" wrapText="1"/>
    </xf>
    <xf numFmtId="0" fontId="82" fillId="25" borderId="53" xfId="8" applyFont="1" applyFill="1" applyBorder="1" applyAlignment="1">
      <alignment horizontal="center" vertical="center" wrapText="1"/>
    </xf>
    <xf numFmtId="0" fontId="151" fillId="47" borderId="48" xfId="2" applyFont="1" applyFill="1" applyBorder="1" applyAlignment="1">
      <alignment horizontal="left" vertical="center"/>
    </xf>
    <xf numFmtId="0" fontId="151" fillId="47" borderId="48" xfId="2" applyFont="1" applyFill="1" applyBorder="1" applyAlignment="1">
      <alignment horizontal="left" vertical="center" wrapText="1"/>
    </xf>
    <xf numFmtId="0" fontId="151" fillId="6" borderId="48" xfId="2" applyFont="1" applyFill="1" applyBorder="1" applyAlignment="1">
      <alignment horizontal="left" vertical="center" wrapText="1"/>
    </xf>
    <xf numFmtId="0" fontId="151" fillId="6" borderId="48" xfId="2" applyFont="1" applyFill="1" applyBorder="1" applyAlignment="1">
      <alignment horizontal="left" vertical="center"/>
    </xf>
    <xf numFmtId="0" fontId="114" fillId="17" borderId="32" xfId="0" applyFont="1" applyFill="1" applyBorder="1" applyAlignment="1">
      <alignment horizontal="center" vertical="center" wrapText="1"/>
    </xf>
    <xf numFmtId="0" fontId="114" fillId="17" borderId="20" xfId="0" applyFont="1" applyFill="1" applyBorder="1" applyAlignment="1">
      <alignment horizontal="center" vertical="center" wrapText="1"/>
    </xf>
    <xf numFmtId="0" fontId="114" fillId="17" borderId="33" xfId="0" applyFont="1" applyFill="1" applyBorder="1" applyAlignment="1">
      <alignment horizontal="center" vertical="center" wrapText="1"/>
    </xf>
    <xf numFmtId="0" fontId="151" fillId="3" borderId="48" xfId="2" applyFont="1" applyFill="1" applyBorder="1" applyAlignment="1">
      <alignment horizontal="left" vertical="center"/>
    </xf>
    <xf numFmtId="0" fontId="58" fillId="16" borderId="151" xfId="2" applyFont="1" applyFill="1" applyBorder="1" applyAlignment="1">
      <alignment horizontal="left" vertical="center" wrapText="1"/>
    </xf>
    <xf numFmtId="0" fontId="58" fillId="16" borderId="18" xfId="2" applyFont="1" applyFill="1" applyBorder="1" applyAlignment="1">
      <alignment horizontal="left" vertical="center" wrapText="1"/>
    </xf>
    <xf numFmtId="0" fontId="58" fillId="16" borderId="10" xfId="2" applyFont="1" applyFill="1" applyBorder="1" applyAlignment="1">
      <alignment horizontal="left" vertical="center" wrapText="1"/>
    </xf>
    <xf numFmtId="0" fontId="190" fillId="3" borderId="48" xfId="2" applyFont="1" applyFill="1" applyBorder="1" applyAlignment="1">
      <alignment horizontal="left" vertical="center" wrapText="1"/>
    </xf>
    <xf numFmtId="0" fontId="58" fillId="3" borderId="165" xfId="2" applyFont="1" applyFill="1" applyBorder="1" applyAlignment="1">
      <alignment horizontal="center" vertical="center" wrapText="1"/>
    </xf>
    <xf numFmtId="0" fontId="58" fillId="3" borderId="16" xfId="2" applyFont="1" applyFill="1" applyBorder="1" applyAlignment="1">
      <alignment horizontal="center" vertical="center" wrapText="1"/>
    </xf>
    <xf numFmtId="0" fontId="58" fillId="3" borderId="115" xfId="2" applyFont="1" applyFill="1" applyBorder="1" applyAlignment="1">
      <alignment horizontal="center" vertical="center" wrapText="1"/>
    </xf>
  </cellXfs>
  <cellStyles count="29">
    <cellStyle name="Encabezado 1" xfId="1" builtinId="16"/>
    <cellStyle name="Encabezado 4" xfId="2" builtinId="19"/>
    <cellStyle name="Euro" xfId="3"/>
    <cellStyle name="Hipervínculo" xfId="4" builtinId="8"/>
    <cellStyle name="Millares" xfId="28" builtinId="3"/>
    <cellStyle name="Millares 2" xfId="26"/>
    <cellStyle name="Moneda 2" xfId="12"/>
    <cellStyle name="Normal" xfId="0" builtinId="0"/>
    <cellStyle name="Normal 10" xfId="23"/>
    <cellStyle name="Normal 2" xfId="5"/>
    <cellStyle name="Normal 2 2 2" xfId="16"/>
    <cellStyle name="Normal 3" xfId="6"/>
    <cellStyle name="Normal 3 2" xfId="11"/>
    <cellStyle name="Normal 3 3" xfId="13"/>
    <cellStyle name="Normal 3 3 2" xfId="21"/>
    <cellStyle name="Normal 3 3 2 2" xfId="27"/>
    <cellStyle name="Normal 3 3 3" xfId="25"/>
    <cellStyle name="Normal 3_propuesta Instrumentos de Planificación20161" xfId="7"/>
    <cellStyle name="Normal 4" xfId="8"/>
    <cellStyle name="Normal 5" xfId="14"/>
    <cellStyle name="Normal 5 2" xfId="15"/>
    <cellStyle name="Normal 5 2 2" xfId="18"/>
    <cellStyle name="Normal 5 2 3" xfId="22"/>
    <cellStyle name="Normal 6" xfId="9"/>
    <cellStyle name="Normal 7" xfId="17"/>
    <cellStyle name="Normal 8" xfId="19"/>
    <cellStyle name="Normal 9" xfId="20"/>
    <cellStyle name="Normal_Xl0000062" xfId="10"/>
    <cellStyle name="Porcentaje 2" xfId="24"/>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s>
  <tableStyles count="1" defaultTableStyle="TableStyleMedium9" defaultPivotStyle="PivotStyleLight16">
    <tableStyle name="Estilo de tabla 1" pivot="0" count="0"/>
  </tableStyles>
  <colors>
    <mruColors>
      <color rgb="FFFF9999"/>
      <color rgb="FFCCFF99"/>
      <color rgb="FFF0FB89"/>
      <color rgb="FFFFFF99"/>
      <color rgb="FFFFFFCC"/>
      <color rgb="FFB6EAD5"/>
      <color rgb="FFFFC301"/>
      <color rgb="FF008000"/>
      <color rgb="FFF3FCD2"/>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1.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2.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3.xml.rels><?xml version="1.0" encoding="UTF-8" standalone="yes"?>
<Relationships xmlns="http://schemas.openxmlformats.org/package/2006/relationships"><Relationship Id="rId3" Type="http://schemas.openxmlformats.org/officeDocument/2006/relationships/hyperlink" Target="#'Contenido PEI'!A1"/><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5.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16.xml.rels><?xml version="1.0" encoding="UTF-8" standalone="yes"?>
<Relationships xmlns="http://schemas.openxmlformats.org/package/2006/relationships"><Relationship Id="rId2" Type="http://schemas.openxmlformats.org/officeDocument/2006/relationships/hyperlink" Target="#'Contenido POM POA'!A1"/><Relationship Id="rId1" Type="http://schemas.openxmlformats.org/officeDocument/2006/relationships/hyperlink" Target="#'Contenidos PEI-POM-POA'!A1"/></Relationships>
</file>

<file path=xl/drawings/_rels/drawing17.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18.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19.xml.rels><?xml version="1.0" encoding="UTF-8" standalone="yes"?>
<Relationships xmlns="http://schemas.openxmlformats.org/package/2006/relationships"><Relationship Id="rId2" Type="http://schemas.openxmlformats.org/officeDocument/2006/relationships/hyperlink" Target="#'Contenido POM POA'!A1"/><Relationship Id="rId1" Type="http://schemas.openxmlformats.org/officeDocument/2006/relationships/hyperlink" Target="#'Contenidos PEI-POM-POA'!A1"/></Relationships>
</file>

<file path=xl/drawings/_rels/drawing2.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0.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1.xml.rels><?xml version="1.0" encoding="UTF-8" standalone="yes"?>
<Relationships xmlns="http://schemas.openxmlformats.org/package/2006/relationships"><Relationship Id="rId2" Type="http://schemas.openxmlformats.org/officeDocument/2006/relationships/hyperlink" Target="#'Contenido PEI'!A1"/><Relationship Id="rId1" Type="http://schemas.openxmlformats.org/officeDocument/2006/relationships/hyperlink" Target="#'Contenido POM POA'!A1"/></Relationships>
</file>

<file path=xl/drawings/_rels/drawing22.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hyperlink" Target="#'08 A Jerarq'!&#193;rea_de_impresi&#243;n"/></Relationships>
</file>

<file path=xl/drawings/_rels/drawing3.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 PEI'!A1"/></Relationships>
</file>

<file path=xl/drawings/_rels/drawing5.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6.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Contenido PEI'!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 PEI'!A1"/></Relationships>
</file>

<file path=xl/drawings/_rels/drawing9.xml.rels><?xml version="1.0" encoding="UTF-8" standalone="yes"?>
<Relationships xmlns="http://schemas.openxmlformats.org/package/2006/relationships"><Relationship Id="rId2" Type="http://schemas.openxmlformats.org/officeDocument/2006/relationships/hyperlink" Target="#'Anexo-3 An&#225;lisis M,E,Fe'!A1"/><Relationship Id="rId1" Type="http://schemas.openxmlformats.org/officeDocument/2006/relationships/hyperlink" Target="#'Contenido PEI'!A1"/></Relationships>
</file>

<file path=xl/drawings/drawing1.xml><?xml version="1.0" encoding="utf-8"?>
<xdr:wsDr xmlns:xdr="http://schemas.openxmlformats.org/drawingml/2006/spreadsheetDrawing" xmlns:a="http://schemas.openxmlformats.org/drawingml/2006/main">
  <xdr:twoCellAnchor editAs="oneCell">
    <xdr:from>
      <xdr:col>10</xdr:col>
      <xdr:colOff>53874</xdr:colOff>
      <xdr:row>0</xdr:row>
      <xdr:rowOff>0</xdr:rowOff>
    </xdr:from>
    <xdr:to>
      <xdr:col>12</xdr:col>
      <xdr:colOff>42327</xdr:colOff>
      <xdr:row>4</xdr:row>
      <xdr:rowOff>37428</xdr:rowOff>
    </xdr:to>
    <xdr:pic>
      <xdr:nvPicPr>
        <xdr:cNvPr id="3" name="Imagen 2" descr="LOGOTIPO GOBIERNO-01.png">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2659"/>
        <a:stretch/>
      </xdr:blipFill>
      <xdr:spPr>
        <a:xfrm>
          <a:off x="9705874" y="0"/>
          <a:ext cx="2634286" cy="1889511"/>
        </a:xfrm>
        <a:prstGeom prst="rect">
          <a:avLst/>
        </a:prstGeom>
      </xdr:spPr>
    </xdr:pic>
    <xdr:clientData/>
  </xdr:twoCellAnchor>
  <xdr:twoCellAnchor editAs="oneCell">
    <xdr:from>
      <xdr:col>0</xdr:col>
      <xdr:colOff>167696</xdr:colOff>
      <xdr:row>0</xdr:row>
      <xdr:rowOff>147689</xdr:rowOff>
    </xdr:from>
    <xdr:to>
      <xdr:col>2</xdr:col>
      <xdr:colOff>559376</xdr:colOff>
      <xdr:row>2</xdr:row>
      <xdr:rowOff>49264</xdr:rowOff>
    </xdr:to>
    <xdr:pic>
      <xdr:nvPicPr>
        <xdr:cNvPr id="5" name="Imagen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7696" y="147689"/>
          <a:ext cx="1915680" cy="11609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222250</xdr:colOff>
      <xdr:row>0</xdr:row>
      <xdr:rowOff>148167</xdr:rowOff>
    </xdr:from>
    <xdr:to>
      <xdr:col>20</xdr:col>
      <xdr:colOff>31749</xdr:colOff>
      <xdr:row>2</xdr:row>
      <xdr:rowOff>66675</xdr:rowOff>
    </xdr:to>
    <xdr:sp macro="" textlink="">
      <xdr:nvSpPr>
        <xdr:cNvPr id="3" name="Flecha izquierda 1">
          <a:hlinkClick xmlns:r="http://schemas.openxmlformats.org/officeDocument/2006/relationships" r:id="rId1"/>
          <a:extLst>
            <a:ext uri="{FF2B5EF4-FFF2-40B4-BE49-F238E27FC236}">
              <a16:creationId xmlns:a16="http://schemas.microsoft.com/office/drawing/2014/main" xmlns="" id="{00000000-0008-0000-0C00-000003000000}"/>
            </a:ext>
          </a:extLst>
        </xdr:cNvPr>
        <xdr:cNvSpPr/>
      </xdr:nvSpPr>
      <xdr:spPr>
        <a:xfrm>
          <a:off x="17695333" y="148167"/>
          <a:ext cx="101599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138906</xdr:colOff>
      <xdr:row>0</xdr:row>
      <xdr:rowOff>210343</xdr:rowOff>
    </xdr:from>
    <xdr:to>
      <xdr:col>9</xdr:col>
      <xdr:colOff>567530</xdr:colOff>
      <xdr:row>2</xdr:row>
      <xdr:rowOff>142874</xdr:rowOff>
    </xdr:to>
    <xdr:sp macro="" textlink="">
      <xdr:nvSpPr>
        <xdr:cNvPr id="3" name="Flecha izquierda 1">
          <a:hlinkClick xmlns:r="http://schemas.openxmlformats.org/officeDocument/2006/relationships" r:id="rId1"/>
          <a:extLst>
            <a:ext uri="{FF2B5EF4-FFF2-40B4-BE49-F238E27FC236}">
              <a16:creationId xmlns:a16="http://schemas.microsoft.com/office/drawing/2014/main" xmlns="" id="{00000000-0008-0000-0D00-000003000000}"/>
            </a:ext>
          </a:extLst>
        </xdr:cNvPr>
        <xdr:cNvSpPr/>
      </xdr:nvSpPr>
      <xdr:spPr>
        <a:xfrm>
          <a:off x="12961937" y="210343"/>
          <a:ext cx="1047749" cy="58737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57150</xdr:colOff>
      <xdr:row>0</xdr:row>
      <xdr:rowOff>19050</xdr:rowOff>
    </xdr:from>
    <xdr:to>
      <xdr:col>6</xdr:col>
      <xdr:colOff>1104899</xdr:colOff>
      <xdr:row>2</xdr:row>
      <xdr:rowOff>66675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xmlns="" id="{00000000-0008-0000-0E00-000002000000}"/>
            </a:ext>
          </a:extLst>
        </xdr:cNvPr>
        <xdr:cNvSpPr/>
      </xdr:nvSpPr>
      <xdr:spPr>
        <a:xfrm>
          <a:off x="11163300" y="1905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838199</xdr:colOff>
      <xdr:row>72</xdr:row>
      <xdr:rowOff>276225</xdr:rowOff>
    </xdr:from>
    <xdr:to>
      <xdr:col>5</xdr:col>
      <xdr:colOff>2166642</xdr:colOff>
      <xdr:row>97</xdr:row>
      <xdr:rowOff>22860</xdr:rowOff>
    </xdr:to>
    <xdr:pic>
      <xdr:nvPicPr>
        <xdr:cNvPr id="8" name="Imagen 7">
          <a:extLst>
            <a:ext uri="{FF2B5EF4-FFF2-40B4-BE49-F238E27FC236}">
              <a16:creationId xmlns:a16="http://schemas.microsoft.com/office/drawing/2014/main" xmlns=""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999" y="17040225"/>
          <a:ext cx="7938793" cy="7071360"/>
        </a:xfrm>
        <a:prstGeom prst="rect">
          <a:avLst/>
        </a:prstGeom>
        <a:noFill/>
      </xdr:spPr>
    </xdr:pic>
    <xdr:clientData/>
  </xdr:twoCellAnchor>
  <xdr:twoCellAnchor editAs="oneCell">
    <xdr:from>
      <xdr:col>1</xdr:col>
      <xdr:colOff>1019175</xdr:colOff>
      <xdr:row>5</xdr:row>
      <xdr:rowOff>333374</xdr:rowOff>
    </xdr:from>
    <xdr:to>
      <xdr:col>5</xdr:col>
      <xdr:colOff>2784111</xdr:colOff>
      <xdr:row>24</xdr:row>
      <xdr:rowOff>219074</xdr:rowOff>
    </xdr:to>
    <xdr:pic>
      <xdr:nvPicPr>
        <xdr:cNvPr id="9" name="Imagen 8">
          <a:extLst>
            <a:ext uri="{FF2B5EF4-FFF2-40B4-BE49-F238E27FC236}">
              <a16:creationId xmlns:a16="http://schemas.microsoft.com/office/drawing/2014/main" xmlns="" id="{00000000-0008-0000-0F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3975" y="2324099"/>
          <a:ext cx="8375286" cy="6219825"/>
        </a:xfrm>
        <a:prstGeom prst="rect">
          <a:avLst/>
        </a:prstGeom>
        <a:noFill/>
      </xdr:spPr>
    </xdr:pic>
    <xdr:clientData/>
  </xdr:twoCellAnchor>
  <xdr:twoCellAnchor>
    <xdr:from>
      <xdr:col>7</xdr:col>
      <xdr:colOff>135591</xdr:colOff>
      <xdr:row>0</xdr:row>
      <xdr:rowOff>114300</xdr:rowOff>
    </xdr:from>
    <xdr:to>
      <xdr:col>7</xdr:col>
      <xdr:colOff>1182780</xdr:colOff>
      <xdr:row>2</xdr:row>
      <xdr:rowOff>76200</xdr:rowOff>
    </xdr:to>
    <xdr:sp macro="" textlink="">
      <xdr:nvSpPr>
        <xdr:cNvPr id="10" name="Flecha izquierda 2">
          <a:hlinkClick xmlns:r="http://schemas.openxmlformats.org/officeDocument/2006/relationships" r:id="rId3"/>
          <a:extLst>
            <a:ext uri="{FF2B5EF4-FFF2-40B4-BE49-F238E27FC236}">
              <a16:creationId xmlns:a16="http://schemas.microsoft.com/office/drawing/2014/main" xmlns="" id="{00000000-0008-0000-0F00-00000A000000}"/>
            </a:ext>
          </a:extLst>
        </xdr:cNvPr>
        <xdr:cNvSpPr/>
      </xdr:nvSpPr>
      <xdr:spPr>
        <a:xfrm>
          <a:off x="11060766" y="114300"/>
          <a:ext cx="1047189" cy="5334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74083</xdr:colOff>
      <xdr:row>0</xdr:row>
      <xdr:rowOff>158750</xdr:rowOff>
    </xdr:from>
    <xdr:to>
      <xdr:col>10</xdr:col>
      <xdr:colOff>359832</xdr:colOff>
      <xdr:row>2</xdr:row>
      <xdr:rowOff>3175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xmlns="" id="{00000000-0008-0000-1000-000002000000}"/>
            </a:ext>
          </a:extLst>
        </xdr:cNvPr>
        <xdr:cNvSpPr/>
      </xdr:nvSpPr>
      <xdr:spPr>
        <a:xfrm>
          <a:off x="12774083" y="15875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29158</xdr:colOff>
      <xdr:row>0</xdr:row>
      <xdr:rowOff>29158</xdr:rowOff>
    </xdr:from>
    <xdr:to>
      <xdr:col>25</xdr:col>
      <xdr:colOff>318794</xdr:colOff>
      <xdr:row>1</xdr:row>
      <xdr:rowOff>134711</xdr:rowOff>
    </xdr:to>
    <xdr:sp macro="" textlink="">
      <xdr:nvSpPr>
        <xdr:cNvPr id="2" name="Flecha izquierda 2">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20107858" y="29158"/>
          <a:ext cx="1051636" cy="54370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23813</xdr:colOff>
      <xdr:row>0</xdr:row>
      <xdr:rowOff>0</xdr:rowOff>
    </xdr:from>
    <xdr:to>
      <xdr:col>21</xdr:col>
      <xdr:colOff>1071562</xdr:colOff>
      <xdr:row>1</xdr:row>
      <xdr:rowOff>90487</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17445038" y="0"/>
          <a:ext cx="1047749" cy="538162"/>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21</xdr:col>
      <xdr:colOff>23813</xdr:colOff>
      <xdr:row>0</xdr:row>
      <xdr:rowOff>0</xdr:rowOff>
    </xdr:from>
    <xdr:to>
      <xdr:col>21</xdr:col>
      <xdr:colOff>1071562</xdr:colOff>
      <xdr:row>1</xdr:row>
      <xdr:rowOff>90487</xdr:rowOff>
    </xdr:to>
    <xdr:sp macro="" textlink="">
      <xdr:nvSpPr>
        <xdr:cNvPr id="3" name="Flecha izquierda 3">
          <a:hlinkClick xmlns:r="http://schemas.openxmlformats.org/officeDocument/2006/relationships" r:id="rId2"/>
          <a:extLst>
            <a:ext uri="{FF2B5EF4-FFF2-40B4-BE49-F238E27FC236}">
              <a16:creationId xmlns:a16="http://schemas.microsoft.com/office/drawing/2014/main" xmlns="" id="{00000000-0008-0000-1300-000003000000}"/>
            </a:ext>
          </a:extLst>
        </xdr:cNvPr>
        <xdr:cNvSpPr/>
      </xdr:nvSpPr>
      <xdr:spPr>
        <a:xfrm>
          <a:off x="17445038" y="0"/>
          <a:ext cx="1047749" cy="538162"/>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22</xdr:col>
      <xdr:colOff>114300</xdr:colOff>
      <xdr:row>0</xdr:row>
      <xdr:rowOff>50800</xdr:rowOff>
    </xdr:from>
    <xdr:to>
      <xdr:col>23</xdr:col>
      <xdr:colOff>406026</xdr:colOff>
      <xdr:row>1</xdr:row>
      <xdr:rowOff>112619</xdr:rowOff>
    </xdr:to>
    <xdr:sp macro="" textlink="">
      <xdr:nvSpPr>
        <xdr:cNvPr id="2" name="Flecha izquierda 2">
          <a:hlinkClick xmlns:r="http://schemas.openxmlformats.org/officeDocument/2006/relationships" r:id="rId1"/>
          <a:extLst>
            <a:ext uri="{FF2B5EF4-FFF2-40B4-BE49-F238E27FC236}">
              <a16:creationId xmlns:a16="http://schemas.microsoft.com/office/drawing/2014/main" xmlns="" id="{00000000-0008-0000-1400-000002000000}"/>
            </a:ext>
          </a:extLst>
        </xdr:cNvPr>
        <xdr:cNvSpPr/>
      </xdr:nvSpPr>
      <xdr:spPr>
        <a:xfrm>
          <a:off x="20621625" y="50800"/>
          <a:ext cx="1053726" cy="54759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51955</xdr:colOff>
      <xdr:row>0</xdr:row>
      <xdr:rowOff>69273</xdr:rowOff>
    </xdr:from>
    <xdr:to>
      <xdr:col>36</xdr:col>
      <xdr:colOff>728383</xdr:colOff>
      <xdr:row>1</xdr:row>
      <xdr:rowOff>78441</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xmlns="" id="{00000000-0008-0000-1500-000003000000}"/>
            </a:ext>
          </a:extLst>
        </xdr:cNvPr>
        <xdr:cNvSpPr/>
      </xdr:nvSpPr>
      <xdr:spPr>
        <a:xfrm>
          <a:off x="22699043" y="69273"/>
          <a:ext cx="1438428" cy="815992"/>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7</xdr:col>
      <xdr:colOff>435429</xdr:colOff>
      <xdr:row>287</xdr:row>
      <xdr:rowOff>193633</xdr:rowOff>
    </xdr:from>
    <xdr:to>
      <xdr:col>11</xdr:col>
      <xdr:colOff>884464</xdr:colOff>
      <xdr:row>299</xdr:row>
      <xdr:rowOff>68035</xdr:rowOff>
    </xdr:to>
    <xdr:sp macro="" textlink="">
      <xdr:nvSpPr>
        <xdr:cNvPr id="2" name="CuadroTexto 1"/>
        <xdr:cNvSpPr txBox="1"/>
      </xdr:nvSpPr>
      <xdr:spPr>
        <a:xfrm>
          <a:off x="1836965" y="107023312"/>
          <a:ext cx="7116535" cy="23236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GT" sz="3200"/>
            <a:t>Licda. Mónica Jessenia Batzin Ajú</a:t>
          </a:r>
        </a:p>
        <a:p>
          <a:pPr algn="ctr"/>
          <a:r>
            <a:rPr lang="es-GT" sz="3200"/>
            <a:t>Encargada</a:t>
          </a:r>
          <a:r>
            <a:rPr lang="es-GT" sz="3200" baseline="0"/>
            <a:t> de la Unidad de Planificación, </a:t>
          </a:r>
        </a:p>
        <a:p>
          <a:pPr algn="ctr"/>
          <a:r>
            <a:rPr lang="es-GT" sz="3200" baseline="0"/>
            <a:t>Monitoreo y Evaluación</a:t>
          </a:r>
        </a:p>
        <a:p>
          <a:pPr algn="ctr"/>
          <a:r>
            <a:rPr lang="es-GT" sz="3200" baseline="0"/>
            <a:t>Defensoría de la Mujer Indígena </a:t>
          </a:r>
          <a:endParaRPr lang="es-GT" sz="3200"/>
        </a:p>
      </xdr:txBody>
    </xdr:sp>
    <xdr:clientData/>
  </xdr:twoCellAnchor>
  <xdr:twoCellAnchor>
    <xdr:from>
      <xdr:col>15</xdr:col>
      <xdr:colOff>911678</xdr:colOff>
      <xdr:row>288</xdr:row>
      <xdr:rowOff>138545</xdr:rowOff>
    </xdr:from>
    <xdr:to>
      <xdr:col>21</xdr:col>
      <xdr:colOff>394607</xdr:colOff>
      <xdr:row>298</xdr:row>
      <xdr:rowOff>163285</xdr:rowOff>
    </xdr:to>
    <xdr:sp macro="" textlink="">
      <xdr:nvSpPr>
        <xdr:cNvPr id="5" name="CuadroTexto 4"/>
        <xdr:cNvSpPr txBox="1"/>
      </xdr:nvSpPr>
      <xdr:spPr>
        <a:xfrm>
          <a:off x="13076464" y="107172331"/>
          <a:ext cx="5674179" cy="20658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GT" sz="3200"/>
            <a:t>Licda. Lilian Karina Xinico Xiquita</a:t>
          </a:r>
        </a:p>
        <a:p>
          <a:pPr algn="ctr"/>
          <a:r>
            <a:rPr lang="es-GT" sz="3200"/>
            <a:t>Defensora de la Mujer Indígena </a:t>
          </a:r>
          <a:endParaRPr lang="es-GT" sz="3200" baseline="0"/>
        </a:p>
        <a:p>
          <a:pPr algn="ctr"/>
          <a:r>
            <a:rPr lang="es-GT" sz="3200" baseline="0"/>
            <a:t>Defensoría de la Mujer Indígena </a:t>
          </a:r>
          <a:endParaRPr lang="es-GT" sz="3200"/>
        </a:p>
      </xdr:txBody>
    </xdr:sp>
    <xdr:clientData/>
  </xdr:twoCellAnchor>
  <xdr:twoCellAnchor>
    <xdr:from>
      <xdr:col>29</xdr:col>
      <xdr:colOff>870856</xdr:colOff>
      <xdr:row>289</xdr:row>
      <xdr:rowOff>157843</xdr:rowOff>
    </xdr:from>
    <xdr:to>
      <xdr:col>34</xdr:col>
      <xdr:colOff>817665</xdr:colOff>
      <xdr:row>299</xdr:row>
      <xdr:rowOff>108858</xdr:rowOff>
    </xdr:to>
    <xdr:sp macro="" textlink="">
      <xdr:nvSpPr>
        <xdr:cNvPr id="6" name="CuadroTexto 5"/>
        <xdr:cNvSpPr txBox="1"/>
      </xdr:nvSpPr>
      <xdr:spPr>
        <a:xfrm>
          <a:off x="30071785" y="107395736"/>
          <a:ext cx="5675416" cy="19920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GT" sz="3200"/>
            <a:t>Licda. Lilian Karina Xinico Xiquita</a:t>
          </a:r>
        </a:p>
        <a:p>
          <a:pPr algn="ctr"/>
          <a:r>
            <a:rPr lang="es-GT" sz="3200"/>
            <a:t>Defensora de la Mujer Indígena </a:t>
          </a:r>
          <a:endParaRPr lang="es-GT" sz="3200" baseline="0"/>
        </a:p>
        <a:p>
          <a:pPr algn="ctr"/>
          <a:r>
            <a:rPr lang="es-GT" sz="3200" baseline="0"/>
            <a:t>Defensoría de la Mujer Indígena </a:t>
          </a:r>
          <a:endParaRPr lang="es-GT" sz="3200"/>
        </a:p>
      </xdr:txBody>
    </xdr:sp>
    <xdr:clientData/>
  </xdr:twoCellAnchor>
  <xdr:twoCellAnchor>
    <xdr:from>
      <xdr:col>23</xdr:col>
      <xdr:colOff>990599</xdr:colOff>
      <xdr:row>288</xdr:row>
      <xdr:rowOff>95250</xdr:rowOff>
    </xdr:from>
    <xdr:to>
      <xdr:col>28</xdr:col>
      <xdr:colOff>557892</xdr:colOff>
      <xdr:row>299</xdr:row>
      <xdr:rowOff>95250</xdr:rowOff>
    </xdr:to>
    <xdr:sp macro="" textlink="">
      <xdr:nvSpPr>
        <xdr:cNvPr id="7" name="CuadroTexto 6"/>
        <xdr:cNvSpPr txBox="1"/>
      </xdr:nvSpPr>
      <xdr:spPr>
        <a:xfrm>
          <a:off x="22680385" y="107129036"/>
          <a:ext cx="6234793" cy="2245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GT" sz="2800"/>
            <a:t>Licda. Mónica Jessenia Batzin Ajú</a:t>
          </a:r>
        </a:p>
        <a:p>
          <a:pPr algn="ctr"/>
          <a:r>
            <a:rPr lang="es-GT" sz="2800"/>
            <a:t>Encargada</a:t>
          </a:r>
          <a:r>
            <a:rPr lang="es-GT" sz="2800" baseline="0"/>
            <a:t> de la Unidad de Planificación, </a:t>
          </a:r>
        </a:p>
        <a:p>
          <a:pPr algn="ctr"/>
          <a:r>
            <a:rPr lang="es-GT" sz="2800" baseline="0"/>
            <a:t>Monitoreo y Evaluación</a:t>
          </a:r>
        </a:p>
        <a:p>
          <a:pPr algn="ctr"/>
          <a:r>
            <a:rPr lang="es-GT" sz="2800" baseline="0"/>
            <a:t>Defensoría de la Mujer Indígena </a:t>
          </a:r>
          <a:endParaRPr lang="es-GT" sz="28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142875</xdr:colOff>
      <xdr:row>0</xdr:row>
      <xdr:rowOff>83344</xdr:rowOff>
    </xdr:from>
    <xdr:to>
      <xdr:col>19</xdr:col>
      <xdr:colOff>95249</xdr:colOff>
      <xdr:row>1</xdr:row>
      <xdr:rowOff>42863</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xmlns="" id="{00000000-0008-0000-1600-000002000000}"/>
            </a:ext>
          </a:extLst>
        </xdr:cNvPr>
        <xdr:cNvSpPr/>
      </xdr:nvSpPr>
      <xdr:spPr>
        <a:xfrm>
          <a:off x="15420975" y="83344"/>
          <a:ext cx="1047749" cy="54054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18</xdr:col>
      <xdr:colOff>142875</xdr:colOff>
      <xdr:row>0</xdr:row>
      <xdr:rowOff>83344</xdr:rowOff>
    </xdr:from>
    <xdr:to>
      <xdr:col>19</xdr:col>
      <xdr:colOff>95249</xdr:colOff>
      <xdr:row>1</xdr:row>
      <xdr:rowOff>42863</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xmlns="" id="{00000000-0008-0000-1600-000003000000}"/>
            </a:ext>
          </a:extLst>
        </xdr:cNvPr>
        <xdr:cNvSpPr/>
      </xdr:nvSpPr>
      <xdr:spPr>
        <a:xfrm>
          <a:off x="15420975" y="83344"/>
          <a:ext cx="1047749" cy="54054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59531</xdr:colOff>
      <xdr:row>0</xdr:row>
      <xdr:rowOff>71438</xdr:rowOff>
    </xdr:from>
    <xdr:to>
      <xdr:col>3</xdr:col>
      <xdr:colOff>1107280</xdr:colOff>
      <xdr:row>2</xdr:row>
      <xdr:rowOff>114300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11775281" y="71438"/>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48</xdr:col>
      <xdr:colOff>1100667</xdr:colOff>
      <xdr:row>0</xdr:row>
      <xdr:rowOff>211666</xdr:rowOff>
    </xdr:from>
    <xdr:to>
      <xdr:col>50</xdr:col>
      <xdr:colOff>264583</xdr:colOff>
      <xdr:row>1</xdr:row>
      <xdr:rowOff>405341</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16023167" y="211666"/>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42334</xdr:colOff>
      <xdr:row>0</xdr:row>
      <xdr:rowOff>0</xdr:rowOff>
    </xdr:from>
    <xdr:to>
      <xdr:col>5</xdr:col>
      <xdr:colOff>126999</xdr:colOff>
      <xdr:row>1</xdr:row>
      <xdr:rowOff>172508</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xmlns="" id="{00000000-0008-0000-1800-000002000000}"/>
            </a:ext>
          </a:extLst>
        </xdr:cNvPr>
        <xdr:cNvSpPr/>
      </xdr:nvSpPr>
      <xdr:spPr>
        <a:xfrm>
          <a:off x="8244417"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4</xdr:col>
      <xdr:colOff>169334</xdr:colOff>
      <xdr:row>2</xdr:row>
      <xdr:rowOff>201084</xdr:rowOff>
    </xdr:from>
    <xdr:to>
      <xdr:col>5</xdr:col>
      <xdr:colOff>253999</xdr:colOff>
      <xdr:row>4</xdr:row>
      <xdr:rowOff>317500</xdr:rowOff>
    </xdr:to>
    <xdr:sp macro="" textlink="">
      <xdr:nvSpPr>
        <xdr:cNvPr id="3" name="Flecha izquierda 1">
          <a:hlinkClick xmlns:r="http://schemas.openxmlformats.org/officeDocument/2006/relationships" r:id="rId2"/>
          <a:extLst>
            <a:ext uri="{FF2B5EF4-FFF2-40B4-BE49-F238E27FC236}">
              <a16:creationId xmlns:a16="http://schemas.microsoft.com/office/drawing/2014/main" xmlns="" id="{00000000-0008-0000-1800-000003000000}"/>
            </a:ext>
          </a:extLst>
        </xdr:cNvPr>
        <xdr:cNvSpPr/>
      </xdr:nvSpPr>
      <xdr:spPr>
        <a:xfrm>
          <a:off x="8371417" y="910167"/>
          <a:ext cx="1047749" cy="8890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a:t>
          </a:r>
          <a:r>
            <a:rPr lang="es-GT" sz="1100" baseline="0"/>
            <a:t> PEI</a:t>
          </a:r>
          <a:endParaRPr lang="es-GT"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22860</xdr:colOff>
      <xdr:row>4</xdr:row>
      <xdr:rowOff>60960</xdr:rowOff>
    </xdr:from>
    <xdr:to>
      <xdr:col>10</xdr:col>
      <xdr:colOff>525780</xdr:colOff>
      <xdr:row>6</xdr:row>
      <xdr:rowOff>365760</xdr:rowOff>
    </xdr:to>
    <xdr:sp macro="" textlink="">
      <xdr:nvSpPr>
        <xdr:cNvPr id="26625" name="Object 1" hidden="1">
          <a:extLst>
            <a:ext uri="{63B3BB69-23CF-44E3-9099-C40C66FF867C}">
              <a14:compatExt xmlns:a14="http://schemas.microsoft.com/office/drawing/2010/main" spid="_x0000_s26625"/>
            </a:ext>
            <a:ext uri="{FF2B5EF4-FFF2-40B4-BE49-F238E27FC236}">
              <a16:creationId xmlns:mc="http://schemas.openxmlformats.org/markup-compatibility/2006" xmlns:a14="http://schemas.microsoft.com/office/drawing/2010/main" xmlns:a16="http://schemas.microsoft.com/office/drawing/2014/main" xmlns="" id="{00000000-0008-0000-1900-0000016800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142875</xdr:colOff>
      <xdr:row>0</xdr:row>
      <xdr:rowOff>0</xdr:rowOff>
    </xdr:from>
    <xdr:to>
      <xdr:col>12</xdr:col>
      <xdr:colOff>485775</xdr:colOff>
      <xdr:row>4</xdr:row>
      <xdr:rowOff>38100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xmlns="" id="{00000000-0008-0000-1900-000003000000}"/>
            </a:ext>
          </a:extLst>
        </xdr:cNvPr>
        <xdr:cNvSpPr/>
      </xdr:nvSpPr>
      <xdr:spPr>
        <a:xfrm>
          <a:off x="8296275" y="0"/>
          <a:ext cx="2628900" cy="10287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Regresar a la jerarquización de factores causales</a:t>
          </a:r>
        </a:p>
      </xdr:txBody>
    </xdr:sp>
    <xdr:clientData/>
  </xdr:twoCellAnchor>
  <xdr:twoCellAnchor editAs="oneCell">
    <xdr:from>
      <xdr:col>9</xdr:col>
      <xdr:colOff>22860</xdr:colOff>
      <xdr:row>4</xdr:row>
      <xdr:rowOff>60960</xdr:rowOff>
    </xdr:from>
    <xdr:to>
      <xdr:col>10</xdr:col>
      <xdr:colOff>525780</xdr:colOff>
      <xdr:row>6</xdr:row>
      <xdr:rowOff>365760</xdr:rowOff>
    </xdr:to>
    <xdr:pic>
      <xdr:nvPicPr>
        <xdr:cNvPr id="2"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20100" y="937260"/>
          <a:ext cx="1287780" cy="118872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266700</xdr:colOff>
      <xdr:row>0</xdr:row>
      <xdr:rowOff>142875</xdr:rowOff>
    </xdr:from>
    <xdr:to>
      <xdr:col>8</xdr:col>
      <xdr:colOff>1314449</xdr:colOff>
      <xdr:row>2</xdr:row>
      <xdr:rowOff>133350</xdr:rowOff>
    </xdr:to>
    <xdr:sp macro="" textlink="">
      <xdr:nvSpPr>
        <xdr:cNvPr id="3" name="Flecha izquierda 1">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3496925" y="1428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1778000</xdr:colOff>
      <xdr:row>0</xdr:row>
      <xdr:rowOff>254000</xdr:rowOff>
    </xdr:from>
    <xdr:to>
      <xdr:col>25</xdr:col>
      <xdr:colOff>660239</xdr:colOff>
      <xdr:row>3</xdr:row>
      <xdr:rowOff>132291</xdr:rowOff>
    </xdr:to>
    <xdr:pic>
      <xdr:nvPicPr>
        <xdr:cNvPr id="5" name="Imagen 4">
          <a:hlinkClick xmlns:r="http://schemas.openxmlformats.org/officeDocument/2006/relationships" r:id="rId1"/>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2"/>
        <a:stretch>
          <a:fillRect/>
        </a:stretch>
      </xdr:blipFill>
      <xdr:spPr>
        <a:xfrm>
          <a:off x="42100500" y="254000"/>
          <a:ext cx="1834989" cy="12276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1949453</xdr:colOff>
      <xdr:row>0</xdr:row>
      <xdr:rowOff>142875</xdr:rowOff>
    </xdr:from>
    <xdr:to>
      <xdr:col>12</xdr:col>
      <xdr:colOff>965202</xdr:colOff>
      <xdr:row>2</xdr:row>
      <xdr:rowOff>133350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xmlns="" id="{00000000-0008-0000-0600-000002000000}"/>
            </a:ext>
          </a:extLst>
        </xdr:cNvPr>
        <xdr:cNvSpPr/>
      </xdr:nvSpPr>
      <xdr:spPr>
        <a:xfrm>
          <a:off x="19507203" y="142875"/>
          <a:ext cx="1047749" cy="487892"/>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266700</xdr:colOff>
      <xdr:row>0</xdr:row>
      <xdr:rowOff>142875</xdr:rowOff>
    </xdr:from>
    <xdr:to>
      <xdr:col>5</xdr:col>
      <xdr:colOff>1314449</xdr:colOff>
      <xdr:row>2</xdr:row>
      <xdr:rowOff>133350</xdr:rowOff>
    </xdr:to>
    <xdr:sp macro="" textlink="">
      <xdr:nvSpPr>
        <xdr:cNvPr id="4" name="Flecha izquierda 1">
          <a:hlinkClick xmlns:r="http://schemas.openxmlformats.org/officeDocument/2006/relationships" r:id="rId1"/>
          <a:extLst>
            <a:ext uri="{FF2B5EF4-FFF2-40B4-BE49-F238E27FC236}">
              <a16:creationId xmlns:a16="http://schemas.microsoft.com/office/drawing/2014/main" xmlns="" id="{00000000-0008-0000-0700-000004000000}"/>
            </a:ext>
          </a:extLst>
        </xdr:cNvPr>
        <xdr:cNvSpPr/>
      </xdr:nvSpPr>
      <xdr:spPr>
        <a:xfrm>
          <a:off x="13163550" y="1428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266700</xdr:colOff>
      <xdr:row>0</xdr:row>
      <xdr:rowOff>142875</xdr:rowOff>
    </xdr:from>
    <xdr:to>
      <xdr:col>5</xdr:col>
      <xdr:colOff>1314449</xdr:colOff>
      <xdr:row>2</xdr:row>
      <xdr:rowOff>133350</xdr:rowOff>
    </xdr:to>
    <xdr:sp macro="" textlink="">
      <xdr:nvSpPr>
        <xdr:cNvPr id="4" name="Flecha izquierda 1">
          <a:hlinkClick xmlns:r="http://schemas.openxmlformats.org/officeDocument/2006/relationships" r:id="rId1"/>
          <a:extLst>
            <a:ext uri="{FF2B5EF4-FFF2-40B4-BE49-F238E27FC236}">
              <a16:creationId xmlns:a16="http://schemas.microsoft.com/office/drawing/2014/main" xmlns="" id="{00000000-0008-0000-0800-000004000000}"/>
            </a:ext>
          </a:extLst>
        </xdr:cNvPr>
        <xdr:cNvSpPr/>
      </xdr:nvSpPr>
      <xdr:spPr>
        <a:xfrm>
          <a:off x="10001250" y="1428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493395</xdr:colOff>
      <xdr:row>8</xdr:row>
      <xdr:rowOff>28574</xdr:rowOff>
    </xdr:from>
    <xdr:to>
      <xdr:col>4</xdr:col>
      <xdr:colOff>194469</xdr:colOff>
      <xdr:row>16</xdr:row>
      <xdr:rowOff>333374</xdr:rowOff>
    </xdr:to>
    <xdr:pic>
      <xdr:nvPicPr>
        <xdr:cNvPr id="5" name="Imagen 4">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3395" y="2825114"/>
          <a:ext cx="6406674" cy="3512820"/>
        </a:xfrm>
        <a:prstGeom prst="rect">
          <a:avLst/>
        </a:prstGeom>
        <a:noFill/>
      </xdr:spPr>
    </xdr:pic>
    <xdr:clientData/>
  </xdr:twoCellAnchor>
  <xdr:twoCellAnchor editAs="oneCell">
    <xdr:from>
      <xdr:col>0</xdr:col>
      <xdr:colOff>552449</xdr:colOff>
      <xdr:row>20</xdr:row>
      <xdr:rowOff>19050</xdr:rowOff>
    </xdr:from>
    <xdr:to>
      <xdr:col>4</xdr:col>
      <xdr:colOff>947622</xdr:colOff>
      <xdr:row>24</xdr:row>
      <xdr:rowOff>523875</xdr:rowOff>
    </xdr:to>
    <xdr:pic>
      <xdr:nvPicPr>
        <xdr:cNvPr id="7" name="Imagen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49" y="8401050"/>
          <a:ext cx="6910273" cy="24193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63500</xdr:colOff>
      <xdr:row>0</xdr:row>
      <xdr:rowOff>38100</xdr:rowOff>
    </xdr:from>
    <xdr:to>
      <xdr:col>15</xdr:col>
      <xdr:colOff>349249</xdr:colOff>
      <xdr:row>1</xdr:row>
      <xdr:rowOff>149225</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xmlns="" id="{00000000-0008-0000-0900-000003000000}"/>
            </a:ext>
          </a:extLst>
        </xdr:cNvPr>
        <xdr:cNvSpPr/>
      </xdr:nvSpPr>
      <xdr:spPr>
        <a:xfrm>
          <a:off x="17360900" y="38100"/>
          <a:ext cx="1047749" cy="539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3</xdr:col>
      <xdr:colOff>0</xdr:colOff>
      <xdr:row>20</xdr:row>
      <xdr:rowOff>127000</xdr:rowOff>
    </xdr:from>
    <xdr:to>
      <xdr:col>9</xdr:col>
      <xdr:colOff>666751</xdr:colOff>
      <xdr:row>41</xdr:row>
      <xdr:rowOff>177800</xdr:rowOff>
    </xdr:to>
    <xdr:pic>
      <xdr:nvPicPr>
        <xdr:cNvPr id="4" name="Imagen 3">
          <a:extLst>
            <a:ext uri="{FF2B5EF4-FFF2-40B4-BE49-F238E27FC236}">
              <a16:creationId xmlns:a16="http://schemas.microsoft.com/office/drawing/2014/main" xmlns="" id="{00000000-0008-0000-09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8048625"/>
          <a:ext cx="7112000" cy="40513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74080</xdr:colOff>
      <xdr:row>0</xdr:row>
      <xdr:rowOff>74081</xdr:rowOff>
    </xdr:from>
    <xdr:to>
      <xdr:col>15</xdr:col>
      <xdr:colOff>486833</xdr:colOff>
      <xdr:row>3</xdr:row>
      <xdr:rowOff>84664</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xmlns="" id="{00000000-0008-0000-0B00-000002000000}"/>
            </a:ext>
          </a:extLst>
        </xdr:cNvPr>
        <xdr:cNvSpPr/>
      </xdr:nvSpPr>
      <xdr:spPr>
        <a:xfrm>
          <a:off x="18160997" y="74081"/>
          <a:ext cx="1174753" cy="6985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11</xdr:col>
      <xdr:colOff>423334</xdr:colOff>
      <xdr:row>3</xdr:row>
      <xdr:rowOff>211665</xdr:rowOff>
    </xdr:from>
    <xdr:to>
      <xdr:col>12</xdr:col>
      <xdr:colOff>994834</xdr:colOff>
      <xdr:row>3</xdr:row>
      <xdr:rowOff>814915</xdr:rowOff>
    </xdr:to>
    <xdr:sp macro="" textlink="">
      <xdr:nvSpPr>
        <xdr:cNvPr id="3" name="Flecha: a la derecha 2">
          <a:hlinkClick xmlns:r="http://schemas.openxmlformats.org/officeDocument/2006/relationships" r:id="rId2"/>
          <a:extLst>
            <a:ext uri="{FF2B5EF4-FFF2-40B4-BE49-F238E27FC236}">
              <a16:creationId xmlns:a16="http://schemas.microsoft.com/office/drawing/2014/main" xmlns="" id="{00000000-0008-0000-0B00-000003000000}"/>
            </a:ext>
          </a:extLst>
        </xdr:cNvPr>
        <xdr:cNvSpPr/>
      </xdr:nvSpPr>
      <xdr:spPr>
        <a:xfrm>
          <a:off x="15610417" y="899582"/>
          <a:ext cx="1428750" cy="603250"/>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s-GT" sz="1200" b="1"/>
            <a:t>Ir a ANEXO 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ED_ambiente\Datos_jerarquizacion\DatosFormularioRespuestaJerarquizacionCausasGIRH%202707202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egamez\AppData\Local\Temp\Rar$DIa0.726\Herramientas%20de%20Planificaci&#243;n%202021-2025%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gamez/Desktop/Gerson%202022/POA%202022/POA%202022%20Actualizado%20%20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uestas de formulario 1"/>
      <sheetName val="Calculo Jerarquización"/>
      <sheetName val="Calculo Jerarquización (2)"/>
      <sheetName val="Caminos Causales"/>
      <sheetName val="Hoja1"/>
    </sheetNames>
    <sheetDataSet>
      <sheetData sheetId="0" refreshError="1">
        <row r="11">
          <cell r="D11">
            <v>3.6666666666666665</v>
          </cell>
          <cell r="E11">
            <v>3.4444444444444446</v>
          </cell>
          <cell r="F11">
            <v>3.7777777777777777</v>
          </cell>
          <cell r="G11">
            <v>3.7777777777777777</v>
          </cell>
          <cell r="H11">
            <v>3.5555555555555554</v>
          </cell>
          <cell r="I11">
            <v>3.8888888888888888</v>
          </cell>
          <cell r="J11">
            <v>4</v>
          </cell>
          <cell r="K11">
            <v>3.2222222222222223</v>
          </cell>
          <cell r="L11">
            <v>3.6666666666666665</v>
          </cell>
          <cell r="M11">
            <v>3.8888888888888888</v>
          </cell>
          <cell r="N11">
            <v>3.1111111111111112</v>
          </cell>
          <cell r="O11">
            <v>3.5555555555555554</v>
          </cell>
          <cell r="S11">
            <v>2.8888888888888888</v>
          </cell>
          <cell r="T11">
            <v>2.3333333333333335</v>
          </cell>
          <cell r="U11">
            <v>2.7777777777777777</v>
          </cell>
          <cell r="V11">
            <v>3.5555555555555554</v>
          </cell>
          <cell r="W11">
            <v>2.6666666666666665</v>
          </cell>
          <cell r="X11">
            <v>3.3333333333333335</v>
          </cell>
          <cell r="Y11">
            <v>3.2222222222222223</v>
          </cell>
          <cell r="Z11">
            <v>2.6666666666666665</v>
          </cell>
          <cell r="AA11">
            <v>3</v>
          </cell>
          <cell r="AB11">
            <v>3</v>
          </cell>
          <cell r="AC11">
            <v>2.5555555555555554</v>
          </cell>
          <cell r="AD11">
            <v>2.6666666666666665</v>
          </cell>
          <cell r="AE11">
            <v>3.8888888888888888</v>
          </cell>
          <cell r="AF11">
            <v>3.3333333333333335</v>
          </cell>
          <cell r="AG11">
            <v>3.6666666666666665</v>
          </cell>
          <cell r="AH11">
            <v>4.1111111111111107</v>
          </cell>
          <cell r="AI11">
            <v>3.5555555555555554</v>
          </cell>
          <cell r="AJ11">
            <v>3.8888888888888888</v>
          </cell>
          <cell r="AK11">
            <v>3.8888888888888888</v>
          </cell>
          <cell r="AL11">
            <v>3.2222222222222223</v>
          </cell>
          <cell r="AM11">
            <v>3.7777777777777777</v>
          </cell>
          <cell r="AN11">
            <v>3.8888888888888888</v>
          </cell>
          <cell r="AO11">
            <v>3.4444444444444446</v>
          </cell>
          <cell r="AP11">
            <v>3.6666666666666665</v>
          </cell>
          <cell r="AQ11">
            <v>3.8888888888888888</v>
          </cell>
          <cell r="AR11">
            <v>3.7777777777777777</v>
          </cell>
          <cell r="AS11">
            <v>4</v>
          </cell>
          <cell r="AT11">
            <v>3.7777777777777777</v>
          </cell>
          <cell r="AU11">
            <v>3.4444444444444446</v>
          </cell>
          <cell r="AV11">
            <v>3.7777777777777777</v>
          </cell>
          <cell r="AW11">
            <v>3.5555555555555554</v>
          </cell>
          <cell r="AX11">
            <v>3.5555555555555554</v>
          </cell>
          <cell r="AY11">
            <v>3.5555555555555554</v>
          </cell>
          <cell r="AZ11">
            <v>4</v>
          </cell>
          <cell r="BA11">
            <v>3.7777777777777777</v>
          </cell>
          <cell r="BB11">
            <v>4</v>
          </cell>
          <cell r="BC11">
            <v>3.3333333333333335</v>
          </cell>
          <cell r="BD11">
            <v>3.2222222222222223</v>
          </cell>
          <cell r="BE11">
            <v>3.5555555555555554</v>
          </cell>
          <cell r="BF11">
            <v>3.5555555555555554</v>
          </cell>
          <cell r="BG11">
            <v>3.3333333333333335</v>
          </cell>
          <cell r="BH11">
            <v>3.5555555555555554</v>
          </cell>
          <cell r="BI11">
            <v>3.6666666666666665</v>
          </cell>
          <cell r="BJ11">
            <v>3.7777777777777777</v>
          </cell>
          <cell r="BK11">
            <v>4.333333333333333</v>
          </cell>
          <cell r="BL11">
            <v>3.8888888888888888</v>
          </cell>
          <cell r="BM11">
            <v>3</v>
          </cell>
          <cell r="BN11">
            <v>3.5555555555555554</v>
          </cell>
          <cell r="BO11">
            <v>3.1111111111111112</v>
          </cell>
          <cell r="BP11">
            <v>3</v>
          </cell>
          <cell r="BQ11">
            <v>3.4444444444444446</v>
          </cell>
          <cell r="BR11">
            <v>4.333333333333333</v>
          </cell>
          <cell r="BS11">
            <v>4.1111111111111107</v>
          </cell>
          <cell r="BT11">
            <v>4.4444444444444446</v>
          </cell>
          <cell r="BU11">
            <v>4.333333333333333</v>
          </cell>
          <cell r="BV11">
            <v>3.8888888888888888</v>
          </cell>
          <cell r="BW11">
            <v>4.2222222222222223</v>
          </cell>
          <cell r="BX11">
            <v>4.333333333333333</v>
          </cell>
          <cell r="BY11">
            <v>4</v>
          </cell>
          <cell r="BZ11">
            <v>4.1111111111111107</v>
          </cell>
          <cell r="CA11">
            <v>3.8888888888888888</v>
          </cell>
          <cell r="CB11">
            <v>3</v>
          </cell>
          <cell r="CC11">
            <v>3.4444444444444446</v>
          </cell>
          <cell r="CD11">
            <v>3.6666666666666665</v>
          </cell>
          <cell r="CE11">
            <v>3.8888888888888888</v>
          </cell>
          <cell r="CF11">
            <v>4.2222222222222223</v>
          </cell>
          <cell r="CG11">
            <v>3.3333333333333335</v>
          </cell>
          <cell r="CH11">
            <v>3.3333333333333335</v>
          </cell>
          <cell r="CI11">
            <v>3.3333333333333335</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Contenidos PEI-POM-POA"/>
      <sheetName val="Introducción"/>
      <sheetName val="SPPD-01 Mandatos "/>
      <sheetName val="SPPD-02 AnalisisPolíticas"/>
      <sheetName val="SPPD-04  Ident. Prior. de Prob."/>
      <sheetName val="SPPD-05 Población"/>
      <sheetName val="Lista a seleccionar"/>
      <sheetName val="SPPD-06 Evidencias"/>
      <sheetName val="SPPD-7 Matriz PEI"/>
      <sheetName val="SPPD-8 Ficha Indicador"/>
      <sheetName val="SPPD-9 Visión, Misión, Valores"/>
      <sheetName val="SPPD-10 FODA"/>
      <sheetName val="SPPD-11 Análisis de Actores"/>
      <sheetName val="SPPD-12 POM"/>
      <sheetName val="SPPD-13 Ficha Seguimiento POM"/>
      <sheetName val="SPPD-14 POA"/>
      <sheetName val="SPPD-15PROG. MENS PROD.SUBP ACC"/>
      <sheetName val="SPPD-16 Ficha Seguimiento POA "/>
      <sheetName val="Anexo-2 Clasif.Tematicos"/>
      <sheetName val="Vinculación Intituc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8">
          <cell r="J8" t="str">
            <v>Producto 2:</v>
          </cell>
          <cell r="K8" t="str">
            <v>Mujeres Indígenas con Servicios de Atención Integral</v>
          </cell>
          <cell r="L8" t="str">
            <v>Persona</v>
          </cell>
        </row>
        <row r="9">
          <cell r="K9" t="str">
            <v>Mujeres Indígenas Violentadas en sus Derechos, Reciben Atención Jurídica</v>
          </cell>
          <cell r="L9" t="str">
            <v>Persona</v>
          </cell>
        </row>
        <row r="10">
          <cell r="K10" t="str">
            <v>Mujeres Indígenas Violentadas en sus Derechos, Reciben Atención Social</v>
          </cell>
          <cell r="L10" t="str">
            <v>Persona</v>
          </cell>
        </row>
        <row r="11">
          <cell r="K11" t="str">
            <v>Mujeres Indígenas Violentadas en sus Derechos, Reciben Atención Psicológica</v>
          </cell>
          <cell r="L11" t="str">
            <v>Persona</v>
          </cell>
        </row>
        <row r="12">
          <cell r="L12" t="str">
            <v>Persona</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Contenidos PEI-POM-POA"/>
      <sheetName val="Introducción"/>
      <sheetName val="SPPD-01 Mandatos "/>
      <sheetName val="SPPD-02 AnalisisPolíticas"/>
      <sheetName val="SPPD-03 Alineación-Vinculacion"/>
      <sheetName val="SPPD-04  Ident. Prior. de Prob."/>
      <sheetName val="SPPD-05 Población"/>
      <sheetName val="Lista a seleccionar"/>
      <sheetName val="SPPD-06 Evidencias"/>
      <sheetName val="SPPD-7 Matriz PEI"/>
      <sheetName val="SPPD-8 Ficha Indicador (2)"/>
      <sheetName val="SPPD-9 Visión, Misión, Valores"/>
      <sheetName val="SPPD-10 FODA"/>
      <sheetName val="SPPD-11 Análisis de Actores"/>
      <sheetName val="SPPD-12 POM"/>
      <sheetName val="SPPD-13 Ficha Seguimiento POM"/>
      <sheetName val="SPPD-14 POA"/>
      <sheetName val="SPPD-15PROG. MENS PROD.SUBP ACC"/>
      <sheetName val="Hoja3"/>
      <sheetName val="Hoja1"/>
      <sheetName val="Hoja2"/>
      <sheetName val="SPPD-16 Ficha Seguimiento POA "/>
      <sheetName val="Anexo-1 Ruta de Trabajo "/>
      <sheetName val="Anexo-2 Clasif.Tematicos"/>
      <sheetName val="Anexo-3 CRITERIOSPONDERA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M7" t="str">
            <v>Dirección y Coordinación</v>
          </cell>
        </row>
        <row r="11">
          <cell r="M11" t="str">
            <v>Mujeres Indígenas con Servicios de Atención Integral</v>
          </cell>
        </row>
      </sheetData>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minfin.gob.gt/images/downloads/leyes_manuales/manuales_dtp/guia_conceptual_gestion_resultados.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BP121"/>
  <sheetViews>
    <sheetView showGridLines="0" zoomScale="70" zoomScaleNormal="70" zoomScaleSheetLayoutView="90" workbookViewId="0">
      <selection activeCell="L11" sqref="L11:M11"/>
    </sheetView>
  </sheetViews>
  <sheetFormatPr baseColWidth="10" defaultColWidth="11.42578125" defaultRowHeight="12.75" x14ac:dyDescent="0.2"/>
  <cols>
    <col min="1" max="2" width="11.42578125" style="198"/>
    <col min="3" max="3" width="12.28515625" style="198" bestFit="1" customWidth="1"/>
    <col min="4" max="4" width="20.5703125" style="198" customWidth="1"/>
    <col min="5" max="5" width="22.28515625" style="198" customWidth="1"/>
    <col min="6" max="6" width="16.42578125" style="198" customWidth="1"/>
    <col min="7" max="7" width="10.85546875" style="198" customWidth="1"/>
    <col min="8" max="8" width="9.5703125" style="198" customWidth="1"/>
    <col min="9" max="9" width="14.7109375" style="198" customWidth="1"/>
    <col min="10" max="10" width="15.28515625" style="198" customWidth="1"/>
    <col min="11" max="11" width="18" style="198" customWidth="1"/>
    <col min="12" max="12" width="21.7109375" style="198" customWidth="1"/>
    <col min="13" max="16384" width="11.42578125" style="198"/>
  </cols>
  <sheetData>
    <row r="1" spans="2:49" s="191" customFormat="1" ht="22.5" customHeight="1" x14ac:dyDescent="0.35">
      <c r="D1" s="975" t="s">
        <v>0</v>
      </c>
      <c r="E1" s="975"/>
      <c r="F1" s="975"/>
      <c r="G1" s="975"/>
      <c r="H1" s="975"/>
      <c r="I1" s="975"/>
      <c r="J1" s="975"/>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49" s="191" customFormat="1" ht="76.5" customHeight="1" x14ac:dyDescent="0.35">
      <c r="D2" s="975"/>
      <c r="E2" s="975"/>
      <c r="F2" s="975"/>
      <c r="G2" s="975"/>
      <c r="H2" s="975"/>
      <c r="I2" s="975"/>
      <c r="J2" s="975"/>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row>
    <row r="3" spans="2:49" s="191" customFormat="1" ht="23.25" x14ac:dyDescent="0.35">
      <c r="N3" s="549"/>
      <c r="O3" s="549"/>
      <c r="P3" s="549"/>
      <c r="Q3" s="549"/>
      <c r="R3" s="549"/>
      <c r="S3" s="549"/>
      <c r="T3" s="549"/>
      <c r="U3" s="549"/>
      <c r="V3" s="549"/>
      <c r="W3" s="549"/>
      <c r="X3" s="549"/>
      <c r="Y3" s="549"/>
      <c r="Z3" s="549"/>
      <c r="AA3" s="549"/>
      <c r="AB3" s="549"/>
      <c r="AC3" s="549"/>
      <c r="AD3" s="549"/>
      <c r="AE3" s="549"/>
      <c r="AF3" s="549"/>
      <c r="AG3" s="549"/>
      <c r="AH3" s="549"/>
      <c r="AI3" s="549"/>
      <c r="AJ3" s="549"/>
      <c r="AK3" s="549"/>
      <c r="AL3" s="549"/>
      <c r="AM3" s="549"/>
      <c r="AN3" s="549"/>
      <c r="AO3" s="549"/>
      <c r="AP3" s="549"/>
      <c r="AQ3" s="549"/>
      <c r="AR3" s="549"/>
      <c r="AS3" s="549"/>
      <c r="AT3" s="549"/>
      <c r="AU3" s="549"/>
      <c r="AV3" s="549"/>
      <c r="AW3" s="549"/>
    </row>
    <row r="4" spans="2:49" s="191" customFormat="1" ht="23.25" x14ac:dyDescent="0.35">
      <c r="N4" s="549"/>
      <c r="O4" s="549"/>
      <c r="P4" s="549"/>
      <c r="Q4" s="549"/>
      <c r="R4" s="549"/>
      <c r="S4" s="549"/>
      <c r="T4" s="549"/>
      <c r="U4" s="549"/>
      <c r="V4" s="549"/>
      <c r="W4" s="549"/>
      <c r="X4" s="549"/>
      <c r="Y4" s="549"/>
      <c r="Z4" s="549"/>
      <c r="AA4" s="549"/>
      <c r="AB4" s="549"/>
      <c r="AC4" s="549"/>
      <c r="AD4" s="549"/>
      <c r="AE4" s="549"/>
      <c r="AF4" s="549"/>
      <c r="AG4" s="549"/>
      <c r="AH4" s="549"/>
      <c r="AI4" s="549"/>
      <c r="AJ4" s="549"/>
      <c r="AK4" s="549"/>
      <c r="AL4" s="549"/>
      <c r="AM4" s="549"/>
      <c r="AN4" s="549"/>
      <c r="AO4" s="549"/>
      <c r="AP4" s="549"/>
      <c r="AQ4" s="549"/>
      <c r="AR4" s="549"/>
      <c r="AS4" s="549"/>
      <c r="AT4" s="549"/>
      <c r="AU4" s="549"/>
      <c r="AV4" s="549"/>
      <c r="AW4" s="549"/>
    </row>
    <row r="5" spans="2:49" s="191" customFormat="1" ht="23.25" x14ac:dyDescent="0.35">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49"/>
      <c r="AP5" s="549"/>
      <c r="AQ5" s="549"/>
      <c r="AR5" s="549"/>
      <c r="AS5" s="549"/>
      <c r="AT5" s="549"/>
      <c r="AU5" s="549"/>
      <c r="AV5" s="549"/>
      <c r="AW5" s="549"/>
    </row>
    <row r="6" spans="2:49" s="191" customFormat="1" ht="141.75" customHeight="1" x14ac:dyDescent="0.35">
      <c r="B6" s="977" t="s">
        <v>1</v>
      </c>
      <c r="C6" s="977"/>
      <c r="D6" s="977"/>
      <c r="E6" s="977"/>
      <c r="F6" s="977"/>
      <c r="G6" s="546"/>
      <c r="H6" s="977" t="s">
        <v>2</v>
      </c>
      <c r="I6" s="977"/>
      <c r="J6" s="977"/>
      <c r="K6" s="977"/>
      <c r="L6" s="977"/>
      <c r="M6" s="548"/>
      <c r="N6" s="550"/>
      <c r="O6" s="550"/>
      <c r="P6" s="550"/>
      <c r="Q6" s="550"/>
      <c r="R6" s="550"/>
      <c r="S6" s="550"/>
      <c r="T6" s="550"/>
      <c r="U6" s="550"/>
      <c r="V6" s="549"/>
      <c r="W6" s="549"/>
      <c r="X6" s="549"/>
      <c r="Y6" s="549"/>
      <c r="Z6" s="549"/>
      <c r="AA6" s="549"/>
      <c r="AB6" s="549"/>
      <c r="AC6" s="549"/>
      <c r="AD6" s="549"/>
      <c r="AE6" s="549"/>
      <c r="AF6" s="549"/>
      <c r="AG6" s="549"/>
      <c r="AH6" s="549"/>
      <c r="AI6" s="549"/>
      <c r="AJ6" s="549"/>
      <c r="AK6" s="549"/>
      <c r="AL6" s="549"/>
      <c r="AM6" s="549"/>
      <c r="AN6" s="549"/>
      <c r="AO6" s="549"/>
      <c r="AP6" s="549"/>
      <c r="AQ6" s="549"/>
      <c r="AR6" s="549"/>
      <c r="AS6" s="549"/>
      <c r="AT6" s="549"/>
      <c r="AU6" s="549"/>
      <c r="AV6" s="549"/>
      <c r="AW6" s="549"/>
    </row>
    <row r="7" spans="2:49" s="191" customFormat="1" ht="28.5" x14ac:dyDescent="0.35">
      <c r="C7" s="978"/>
      <c r="D7" s="978"/>
      <c r="E7" s="978"/>
      <c r="F7" s="978"/>
      <c r="G7" s="978"/>
      <c r="H7" s="978"/>
      <c r="I7" s="978"/>
      <c r="J7" s="978"/>
      <c r="N7" s="549"/>
      <c r="O7" s="549"/>
      <c r="P7" s="549"/>
      <c r="Q7" s="549"/>
      <c r="R7" s="549"/>
      <c r="S7" s="549"/>
      <c r="T7" s="549"/>
      <c r="U7" s="549"/>
      <c r="V7" s="549"/>
      <c r="W7" s="549"/>
      <c r="X7" s="549"/>
      <c r="Y7" s="549"/>
      <c r="Z7" s="549"/>
      <c r="AA7" s="549"/>
      <c r="AB7" s="549"/>
      <c r="AC7" s="549"/>
      <c r="AD7" s="549"/>
      <c r="AE7" s="549"/>
      <c r="AF7" s="549"/>
      <c r="AG7" s="549"/>
      <c r="AH7" s="549"/>
      <c r="AI7" s="549"/>
      <c r="AJ7" s="549"/>
      <c r="AK7" s="549"/>
      <c r="AL7" s="549"/>
      <c r="AM7" s="549"/>
      <c r="AN7" s="549"/>
      <c r="AO7" s="549"/>
      <c r="AP7" s="549"/>
      <c r="AQ7" s="549"/>
      <c r="AR7" s="549"/>
      <c r="AS7" s="549"/>
      <c r="AT7" s="549"/>
      <c r="AU7" s="549"/>
      <c r="AV7" s="549"/>
      <c r="AW7" s="549"/>
    </row>
    <row r="8" spans="2:49" s="191" customFormat="1" ht="28.5" x14ac:dyDescent="0.35">
      <c r="C8" s="318"/>
      <c r="D8" s="318"/>
      <c r="E8" s="318"/>
      <c r="F8" s="318"/>
      <c r="G8" s="318"/>
      <c r="H8" s="318"/>
      <c r="I8" s="318"/>
      <c r="J8" s="318"/>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row>
    <row r="9" spans="2:49" s="192" customFormat="1" ht="27" customHeight="1" x14ac:dyDescent="0.35">
      <c r="B9" s="972" t="s">
        <v>3</v>
      </c>
      <c r="C9" s="972"/>
      <c r="D9" s="972"/>
      <c r="E9" s="972"/>
      <c r="F9" s="972"/>
      <c r="G9" s="547"/>
      <c r="H9" s="972" t="s">
        <v>4</v>
      </c>
      <c r="I9" s="972"/>
      <c r="J9" s="972"/>
      <c r="K9" s="972"/>
      <c r="L9" s="972"/>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row>
    <row r="10" spans="2:49" s="192" customFormat="1" ht="27" customHeight="1" x14ac:dyDescent="0.35">
      <c r="B10" s="976" t="s">
        <v>5</v>
      </c>
      <c r="C10" s="976"/>
      <c r="D10" s="547"/>
      <c r="E10" s="547"/>
      <c r="F10" s="547"/>
      <c r="G10" s="547"/>
      <c r="H10" s="972" t="s">
        <v>6</v>
      </c>
      <c r="I10" s="972"/>
      <c r="J10" s="972"/>
      <c r="K10" s="972"/>
      <c r="L10" s="972"/>
      <c r="N10" s="551"/>
      <c r="O10" s="551"/>
      <c r="P10" s="551"/>
      <c r="Q10" s="551"/>
      <c r="R10" s="551"/>
      <c r="S10" s="551"/>
      <c r="T10" s="551"/>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row>
    <row r="11" spans="2:49" s="192" customFormat="1" ht="27" customHeight="1" x14ac:dyDescent="0.35">
      <c r="B11" s="547"/>
      <c r="C11" s="547"/>
      <c r="D11" s="547"/>
      <c r="E11" s="547"/>
      <c r="F11" s="547"/>
      <c r="G11" s="547"/>
      <c r="H11" s="547"/>
      <c r="I11" s="547"/>
      <c r="J11" s="547"/>
      <c r="L11" s="976" t="s">
        <v>7</v>
      </c>
      <c r="M11" s="976"/>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row>
    <row r="12" spans="2:49" s="192" customFormat="1" ht="23.25" x14ac:dyDescent="0.35">
      <c r="B12" s="193"/>
      <c r="C12" s="194"/>
      <c r="D12" s="193"/>
      <c r="E12" s="193"/>
      <c r="F12" s="193"/>
      <c r="G12" s="193"/>
      <c r="H12" s="193"/>
      <c r="I12" s="193"/>
      <c r="J12" s="193"/>
      <c r="N12" s="551"/>
      <c r="O12" s="551"/>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row>
    <row r="13" spans="2:49" s="192" customFormat="1" ht="23.25" x14ac:dyDescent="0.35">
      <c r="B13" s="193"/>
      <c r="C13" s="194"/>
      <c r="D13" s="193"/>
      <c r="E13" s="193"/>
      <c r="F13" s="193"/>
      <c r="G13" s="193"/>
      <c r="H13" s="193"/>
      <c r="I13" s="193"/>
      <c r="J13" s="193"/>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row>
    <row r="14" spans="2:49" s="192" customFormat="1" ht="23.25" x14ac:dyDescent="0.35">
      <c r="B14" s="973" t="s">
        <v>8</v>
      </c>
      <c r="C14" s="973"/>
      <c r="D14" s="973"/>
      <c r="E14" s="973"/>
      <c r="F14" s="973"/>
      <c r="G14" s="973"/>
      <c r="H14" s="973"/>
      <c r="I14" s="973"/>
      <c r="J14" s="973"/>
      <c r="K14" s="973"/>
      <c r="L14" s="973"/>
      <c r="N14" s="551"/>
      <c r="O14" s="551"/>
      <c r="P14" s="551"/>
      <c r="Q14" s="551"/>
      <c r="R14" s="551"/>
      <c r="S14" s="551"/>
      <c r="T14" s="551"/>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c r="AT14" s="551"/>
      <c r="AU14" s="551"/>
      <c r="AV14" s="551"/>
      <c r="AW14" s="551"/>
    </row>
    <row r="15" spans="2:49" s="192" customFormat="1" ht="23.25" x14ac:dyDescent="0.35">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row>
    <row r="16" spans="2:49" s="192" customFormat="1" ht="23.25" x14ac:dyDescent="0.35">
      <c r="N16" s="551"/>
      <c r="O16" s="551"/>
      <c r="P16" s="551"/>
      <c r="Q16" s="551"/>
      <c r="R16" s="551"/>
      <c r="S16" s="551"/>
      <c r="T16" s="551"/>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c r="AT16" s="551"/>
      <c r="AU16" s="551"/>
      <c r="AV16" s="551"/>
      <c r="AW16" s="551"/>
    </row>
    <row r="17" spans="1:68" s="191" customFormat="1" ht="23.25" x14ac:dyDescent="0.35">
      <c r="D17" s="195"/>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549"/>
      <c r="AW17" s="549"/>
    </row>
    <row r="18" spans="1:68" s="191" customFormat="1" ht="23.25" customHeight="1" x14ac:dyDescent="0.35">
      <c r="B18" s="974" t="s">
        <v>9</v>
      </c>
      <c r="C18" s="974"/>
      <c r="D18" s="974"/>
      <c r="E18" s="974"/>
      <c r="F18" s="974"/>
      <c r="G18" s="974"/>
      <c r="H18" s="974"/>
      <c r="I18" s="974"/>
      <c r="J18" s="974"/>
      <c r="K18" s="974"/>
      <c r="L18" s="974"/>
      <c r="N18" s="549"/>
      <c r="O18" s="549"/>
      <c r="P18" s="549"/>
      <c r="Q18" s="549"/>
      <c r="R18" s="549"/>
      <c r="S18" s="549"/>
      <c r="T18" s="549"/>
      <c r="U18" s="549"/>
      <c r="V18" s="549"/>
      <c r="W18" s="549"/>
      <c r="X18" s="549"/>
      <c r="Y18" s="549"/>
      <c r="Z18" s="549"/>
      <c r="AA18" s="549"/>
      <c r="AB18" s="549"/>
      <c r="AC18" s="549"/>
      <c r="AD18" s="549"/>
      <c r="AE18" s="549"/>
      <c r="AF18" s="549"/>
      <c r="AG18" s="549"/>
      <c r="AH18" s="549"/>
      <c r="AI18" s="549"/>
      <c r="AJ18" s="549"/>
      <c r="AK18" s="549"/>
      <c r="AL18" s="549"/>
      <c r="AM18" s="549"/>
      <c r="AN18" s="549"/>
      <c r="AO18" s="549"/>
      <c r="AP18" s="549"/>
      <c r="AQ18" s="549"/>
      <c r="AR18" s="549"/>
      <c r="AS18" s="549"/>
      <c r="AT18" s="549"/>
      <c r="AU18" s="549"/>
      <c r="AV18" s="549"/>
      <c r="AW18" s="549"/>
    </row>
    <row r="19" spans="1:68" s="191" customFormat="1" ht="22.5" customHeight="1" x14ac:dyDescent="0.35">
      <c r="A19" s="196"/>
      <c r="B19" s="974" t="s">
        <v>10</v>
      </c>
      <c r="C19" s="974"/>
      <c r="D19" s="974"/>
      <c r="E19" s="974"/>
      <c r="F19" s="974"/>
      <c r="G19" s="974"/>
      <c r="H19" s="974"/>
      <c r="I19" s="974"/>
      <c r="J19" s="974"/>
      <c r="K19" s="974"/>
      <c r="L19" s="974"/>
      <c r="N19" s="549"/>
      <c r="O19" s="549"/>
      <c r="P19" s="549"/>
      <c r="Q19" s="549"/>
      <c r="R19" s="549"/>
      <c r="S19" s="549"/>
      <c r="T19" s="549"/>
      <c r="U19" s="549"/>
      <c r="V19" s="549"/>
      <c r="W19" s="549"/>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row>
    <row r="20" spans="1:68" s="191" customFormat="1" ht="23.25" x14ac:dyDescent="0.35">
      <c r="A20" s="196"/>
      <c r="B20" s="196"/>
      <c r="C20" s="196"/>
      <c r="D20" s="196"/>
      <c r="E20" s="196"/>
      <c r="F20" s="196"/>
      <c r="G20" s="196"/>
      <c r="H20" s="196"/>
      <c r="I20" s="196"/>
      <c r="J20" s="197"/>
      <c r="K20" s="197"/>
      <c r="L20" s="197"/>
      <c r="M20" s="197"/>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c r="AL20" s="549"/>
      <c r="AM20" s="549"/>
      <c r="AN20" s="549"/>
      <c r="AO20" s="549"/>
      <c r="AP20" s="549"/>
      <c r="AQ20" s="549"/>
      <c r="AR20" s="549"/>
      <c r="AS20" s="549"/>
      <c r="AT20" s="549"/>
      <c r="AU20" s="549"/>
      <c r="AV20" s="549"/>
      <c r="AW20" s="549"/>
    </row>
    <row r="21" spans="1:68" x14ac:dyDescent="0.2">
      <c r="A21" s="552"/>
      <c r="B21" s="552"/>
      <c r="C21" s="552"/>
      <c r="D21" s="552"/>
      <c r="E21" s="552"/>
      <c r="F21" s="552"/>
      <c r="G21" s="552"/>
      <c r="H21" s="552"/>
      <c r="I21" s="552"/>
      <c r="J21" s="552"/>
      <c r="K21" s="552"/>
      <c r="L21" s="552"/>
      <c r="M21" s="552"/>
      <c r="N21" s="552"/>
      <c r="O21" s="552"/>
      <c r="P21" s="552"/>
      <c r="Q21" s="552"/>
      <c r="R21" s="552"/>
      <c r="S21" s="552"/>
      <c r="T21" s="552"/>
      <c r="U21" s="552"/>
      <c r="V21" s="552"/>
      <c r="W21" s="552"/>
      <c r="X21" s="552"/>
      <c r="Y21" s="552"/>
      <c r="Z21" s="552"/>
      <c r="AA21" s="552"/>
      <c r="AB21" s="552"/>
      <c r="AC21" s="552"/>
      <c r="AD21" s="552"/>
      <c r="AE21" s="552"/>
      <c r="AF21" s="552"/>
      <c r="AG21" s="552"/>
      <c r="AH21" s="552"/>
      <c r="AI21" s="552"/>
      <c r="AJ21" s="552"/>
      <c r="AK21" s="552"/>
      <c r="AL21" s="552"/>
      <c r="AM21" s="552"/>
      <c r="AN21" s="552"/>
      <c r="AO21" s="552"/>
      <c r="AP21" s="552"/>
      <c r="AQ21" s="552"/>
      <c r="AR21" s="552"/>
      <c r="AS21" s="552"/>
      <c r="AT21" s="552"/>
      <c r="AU21" s="552"/>
      <c r="AV21" s="552"/>
      <c r="AW21" s="552"/>
      <c r="AX21" s="552"/>
      <c r="AY21" s="552"/>
      <c r="AZ21" s="552"/>
      <c r="BA21" s="552"/>
      <c r="BB21" s="552"/>
      <c r="BC21" s="552"/>
      <c r="BD21" s="552"/>
      <c r="BE21" s="552"/>
      <c r="BF21" s="552"/>
      <c r="BG21" s="552"/>
      <c r="BH21" s="552"/>
      <c r="BI21" s="552"/>
      <c r="BJ21" s="552"/>
      <c r="BK21" s="552"/>
      <c r="BL21" s="552"/>
      <c r="BM21" s="552"/>
      <c r="BN21" s="552"/>
      <c r="BO21" s="552"/>
      <c r="BP21" s="552"/>
    </row>
    <row r="22" spans="1:68" x14ac:dyDescent="0.2">
      <c r="A22" s="552"/>
      <c r="B22" s="552"/>
      <c r="C22" s="552"/>
      <c r="D22" s="552"/>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B22" s="552"/>
      <c r="AC22" s="552"/>
      <c r="AD22" s="552"/>
      <c r="AE22" s="552"/>
      <c r="AF22" s="552"/>
      <c r="AG22" s="552"/>
      <c r="AH22" s="552"/>
      <c r="AI22" s="552"/>
      <c r="AJ22" s="552"/>
      <c r="AK22" s="552"/>
      <c r="AL22" s="552"/>
      <c r="AM22" s="552"/>
      <c r="AN22" s="552"/>
      <c r="AO22" s="552"/>
      <c r="AP22" s="552"/>
      <c r="AQ22" s="552"/>
      <c r="AR22" s="552"/>
      <c r="AS22" s="552"/>
      <c r="AT22" s="552"/>
      <c r="AU22" s="552"/>
      <c r="AV22" s="552"/>
      <c r="AW22" s="552"/>
      <c r="AX22" s="552"/>
      <c r="AY22" s="552"/>
      <c r="AZ22" s="552"/>
      <c r="BA22" s="552"/>
      <c r="BB22" s="552"/>
      <c r="BC22" s="552"/>
      <c r="BD22" s="552"/>
      <c r="BE22" s="552"/>
      <c r="BF22" s="552"/>
      <c r="BG22" s="552"/>
      <c r="BH22" s="552"/>
      <c r="BI22" s="552"/>
      <c r="BJ22" s="552"/>
      <c r="BK22" s="552"/>
      <c r="BL22" s="552"/>
      <c r="BM22" s="552"/>
      <c r="BN22" s="552"/>
      <c r="BO22" s="552"/>
      <c r="BP22" s="552"/>
    </row>
    <row r="23" spans="1:68" x14ac:dyDescent="0.2">
      <c r="A23" s="552"/>
      <c r="B23" s="552"/>
      <c r="C23" s="552"/>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c r="AT23" s="552"/>
      <c r="AU23" s="552"/>
      <c r="AV23" s="552"/>
      <c r="AW23" s="552"/>
      <c r="AX23" s="552"/>
      <c r="AY23" s="552"/>
      <c r="AZ23" s="552"/>
      <c r="BA23" s="552"/>
      <c r="BB23" s="552"/>
      <c r="BC23" s="552"/>
      <c r="BD23" s="552"/>
      <c r="BE23" s="552"/>
      <c r="BF23" s="552"/>
      <c r="BG23" s="552"/>
      <c r="BH23" s="552"/>
      <c r="BI23" s="552"/>
      <c r="BJ23" s="552"/>
      <c r="BK23" s="552"/>
      <c r="BL23" s="552"/>
      <c r="BM23" s="552"/>
      <c r="BN23" s="552"/>
      <c r="BO23" s="552"/>
      <c r="BP23" s="552"/>
    </row>
    <row r="24" spans="1:68" x14ac:dyDescent="0.2">
      <c r="A24" s="552"/>
      <c r="B24" s="552"/>
      <c r="C24" s="552"/>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B24" s="552"/>
      <c r="AC24" s="552"/>
      <c r="AD24" s="552"/>
      <c r="AE24" s="552"/>
      <c r="AF24" s="552"/>
      <c r="AG24" s="552"/>
      <c r="AH24" s="552"/>
      <c r="AI24" s="552"/>
      <c r="AJ24" s="552"/>
      <c r="AK24" s="552"/>
      <c r="AL24" s="552"/>
      <c r="AM24" s="552"/>
      <c r="AN24" s="552"/>
      <c r="AO24" s="552"/>
      <c r="AP24" s="552"/>
      <c r="AQ24" s="552"/>
      <c r="AR24" s="552"/>
      <c r="AS24" s="552"/>
      <c r="AT24" s="552"/>
      <c r="AU24" s="552"/>
      <c r="AV24" s="552"/>
      <c r="AW24" s="552"/>
      <c r="AX24" s="552"/>
      <c r="AY24" s="552"/>
      <c r="AZ24" s="552"/>
      <c r="BA24" s="552"/>
      <c r="BB24" s="552"/>
      <c r="BC24" s="552"/>
      <c r="BD24" s="552"/>
      <c r="BE24" s="552"/>
      <c r="BF24" s="552"/>
      <c r="BG24" s="552"/>
      <c r="BH24" s="552"/>
      <c r="BI24" s="552"/>
      <c r="BJ24" s="552"/>
      <c r="BK24" s="552"/>
      <c r="BL24" s="552"/>
      <c r="BM24" s="552"/>
      <c r="BN24" s="552"/>
      <c r="BO24" s="552"/>
      <c r="BP24" s="552"/>
    </row>
    <row r="25" spans="1:68" x14ac:dyDescent="0.2">
      <c r="A25" s="552"/>
      <c r="B25" s="552"/>
      <c r="C25" s="552"/>
      <c r="D25" s="552"/>
      <c r="E25" s="552"/>
      <c r="F25" s="552"/>
      <c r="G25" s="552"/>
      <c r="H25" s="552"/>
      <c r="I25" s="552"/>
      <c r="J25" s="552"/>
      <c r="K25" s="552"/>
      <c r="L25" s="552"/>
      <c r="M25" s="552"/>
      <c r="N25" s="552"/>
      <c r="O25" s="552"/>
      <c r="P25" s="552"/>
      <c r="Q25" s="552"/>
      <c r="R25" s="552"/>
      <c r="S25" s="552"/>
      <c r="T25" s="552"/>
      <c r="U25" s="552"/>
      <c r="V25" s="552"/>
      <c r="W25" s="552"/>
      <c r="X25" s="552"/>
      <c r="Y25" s="552"/>
      <c r="Z25" s="552"/>
      <c r="AA25" s="552"/>
      <c r="AB25" s="552"/>
      <c r="AC25" s="552"/>
      <c r="AD25" s="552"/>
      <c r="AE25" s="552"/>
      <c r="AF25" s="552"/>
      <c r="AG25" s="552"/>
      <c r="AH25" s="552"/>
      <c r="AI25" s="552"/>
      <c r="AJ25" s="552"/>
      <c r="AK25" s="552"/>
      <c r="AL25" s="552"/>
      <c r="AM25" s="552"/>
      <c r="AN25" s="552"/>
      <c r="AO25" s="552"/>
      <c r="AP25" s="552"/>
      <c r="AQ25" s="552"/>
      <c r="AR25" s="552"/>
      <c r="AS25" s="552"/>
      <c r="AT25" s="552"/>
      <c r="AU25" s="552"/>
      <c r="AV25" s="552"/>
      <c r="AW25" s="552"/>
      <c r="AX25" s="552"/>
      <c r="AY25" s="552"/>
      <c r="AZ25" s="552"/>
      <c r="BA25" s="552"/>
      <c r="BB25" s="552"/>
      <c r="BC25" s="552"/>
      <c r="BD25" s="552"/>
      <c r="BE25" s="552"/>
      <c r="BF25" s="552"/>
      <c r="BG25" s="552"/>
      <c r="BH25" s="552"/>
      <c r="BI25" s="552"/>
      <c r="BJ25" s="552"/>
      <c r="BK25" s="552"/>
      <c r="BL25" s="552"/>
      <c r="BM25" s="552"/>
      <c r="BN25" s="552"/>
      <c r="BO25" s="552"/>
      <c r="BP25" s="552"/>
    </row>
    <row r="26" spans="1:68" x14ac:dyDescent="0.2">
      <c r="A26" s="552"/>
      <c r="B26" s="552"/>
      <c r="C26" s="552"/>
      <c r="D26" s="552"/>
      <c r="E26" s="552"/>
      <c r="F26" s="552"/>
      <c r="G26" s="552"/>
      <c r="H26" s="552"/>
      <c r="I26" s="552"/>
      <c r="J26" s="552"/>
      <c r="K26" s="552"/>
      <c r="L26" s="552"/>
      <c r="M26" s="552"/>
      <c r="N26" s="552"/>
      <c r="O26" s="552"/>
      <c r="P26" s="552"/>
      <c r="Q26" s="552"/>
      <c r="R26" s="552"/>
      <c r="S26" s="552"/>
      <c r="T26" s="552"/>
      <c r="U26" s="552"/>
      <c r="V26" s="552"/>
      <c r="W26" s="552"/>
      <c r="X26" s="552"/>
      <c r="Y26" s="552"/>
      <c r="Z26" s="552"/>
      <c r="AA26" s="552"/>
      <c r="AB26" s="552"/>
      <c r="AC26" s="552"/>
      <c r="AD26" s="552"/>
      <c r="AE26" s="552"/>
      <c r="AF26" s="552"/>
      <c r="AG26" s="552"/>
      <c r="AH26" s="552"/>
      <c r="AI26" s="552"/>
      <c r="AJ26" s="552"/>
      <c r="AK26" s="552"/>
      <c r="AL26" s="552"/>
      <c r="AM26" s="552"/>
      <c r="AN26" s="552"/>
      <c r="AO26" s="552"/>
      <c r="AP26" s="552"/>
      <c r="AQ26" s="552"/>
      <c r="AR26" s="552"/>
      <c r="AS26" s="552"/>
      <c r="AT26" s="552"/>
      <c r="AU26" s="552"/>
      <c r="AV26" s="552"/>
      <c r="AW26" s="552"/>
      <c r="AX26" s="552"/>
      <c r="AY26" s="552"/>
      <c r="AZ26" s="552"/>
      <c r="BA26" s="552"/>
      <c r="BB26" s="552"/>
      <c r="BC26" s="552"/>
      <c r="BD26" s="552"/>
      <c r="BE26" s="552"/>
      <c r="BF26" s="552"/>
      <c r="BG26" s="552"/>
      <c r="BH26" s="552"/>
      <c r="BI26" s="552"/>
      <c r="BJ26" s="552"/>
      <c r="BK26" s="552"/>
      <c r="BL26" s="552"/>
      <c r="BM26" s="552"/>
      <c r="BN26" s="552"/>
      <c r="BO26" s="552"/>
      <c r="BP26" s="552"/>
    </row>
    <row r="27" spans="1:68" x14ac:dyDescent="0.2">
      <c r="A27" s="552"/>
      <c r="B27" s="552"/>
      <c r="C27" s="552"/>
      <c r="D27" s="552"/>
      <c r="E27" s="552"/>
      <c r="F27" s="552"/>
      <c r="G27" s="552"/>
      <c r="H27" s="552"/>
      <c r="I27" s="552"/>
      <c r="J27" s="552"/>
      <c r="K27" s="552"/>
      <c r="L27" s="552"/>
      <c r="M27" s="552"/>
      <c r="N27" s="552"/>
      <c r="O27" s="552"/>
      <c r="P27" s="552"/>
      <c r="Q27" s="552"/>
      <c r="R27" s="552"/>
      <c r="S27" s="552"/>
      <c r="T27" s="552"/>
      <c r="U27" s="552"/>
      <c r="V27" s="552"/>
      <c r="W27" s="552"/>
      <c r="X27" s="552"/>
      <c r="Y27" s="552"/>
      <c r="Z27" s="552"/>
      <c r="AA27" s="552"/>
      <c r="AB27" s="552"/>
      <c r="AC27" s="552"/>
      <c r="AD27" s="552"/>
      <c r="AE27" s="552"/>
      <c r="AF27" s="552"/>
      <c r="AG27" s="552"/>
      <c r="AH27" s="552"/>
      <c r="AI27" s="552"/>
      <c r="AJ27" s="552"/>
      <c r="AK27" s="552"/>
      <c r="AL27" s="552"/>
      <c r="AM27" s="552"/>
      <c r="AN27" s="552"/>
      <c r="AO27" s="552"/>
      <c r="AP27" s="552"/>
      <c r="AQ27" s="552"/>
      <c r="AR27" s="552"/>
      <c r="AS27" s="552"/>
      <c r="AT27" s="552"/>
      <c r="AU27" s="552"/>
      <c r="AV27" s="552"/>
      <c r="AW27" s="552"/>
      <c r="AX27" s="552"/>
      <c r="AY27" s="552"/>
      <c r="AZ27" s="552"/>
      <c r="BA27" s="552"/>
      <c r="BB27" s="552"/>
      <c r="BC27" s="552"/>
      <c r="BD27" s="552"/>
      <c r="BE27" s="552"/>
      <c r="BF27" s="552"/>
      <c r="BG27" s="552"/>
      <c r="BH27" s="552"/>
      <c r="BI27" s="552"/>
      <c r="BJ27" s="552"/>
      <c r="BK27" s="552"/>
      <c r="BL27" s="552"/>
      <c r="BM27" s="552"/>
      <c r="BN27" s="552"/>
      <c r="BO27" s="552"/>
      <c r="BP27" s="552"/>
    </row>
    <row r="28" spans="1:68" x14ac:dyDescent="0.2">
      <c r="A28" s="552"/>
      <c r="B28" s="552"/>
      <c r="C28" s="552"/>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2"/>
      <c r="AD28" s="552"/>
      <c r="AE28" s="552"/>
      <c r="AF28" s="552"/>
      <c r="AG28" s="552"/>
      <c r="AH28" s="552"/>
      <c r="AI28" s="552"/>
      <c r="AJ28" s="552"/>
      <c r="AK28" s="552"/>
      <c r="AL28" s="552"/>
      <c r="AM28" s="552"/>
      <c r="AN28" s="552"/>
      <c r="AO28" s="552"/>
      <c r="AP28" s="552"/>
      <c r="AQ28" s="552"/>
      <c r="AR28" s="552"/>
      <c r="AS28" s="552"/>
      <c r="AT28" s="552"/>
      <c r="AU28" s="552"/>
      <c r="AV28" s="552"/>
      <c r="AW28" s="552"/>
      <c r="AX28" s="552"/>
      <c r="AY28" s="552"/>
      <c r="AZ28" s="552"/>
      <c r="BA28" s="552"/>
      <c r="BB28" s="552"/>
      <c r="BC28" s="552"/>
      <c r="BD28" s="552"/>
      <c r="BE28" s="552"/>
      <c r="BF28" s="552"/>
      <c r="BG28" s="552"/>
      <c r="BH28" s="552"/>
      <c r="BI28" s="552"/>
      <c r="BJ28" s="552"/>
      <c r="BK28" s="552"/>
      <c r="BL28" s="552"/>
      <c r="BM28" s="552"/>
      <c r="BN28" s="552"/>
      <c r="BO28" s="552"/>
      <c r="BP28" s="552"/>
    </row>
    <row r="29" spans="1:68" x14ac:dyDescent="0.2">
      <c r="A29" s="552"/>
      <c r="B29" s="552"/>
      <c r="C29" s="552"/>
      <c r="D29" s="552"/>
      <c r="E29" s="552"/>
      <c r="F29" s="552"/>
      <c r="G29" s="552"/>
      <c r="H29" s="552"/>
      <c r="I29" s="552"/>
      <c r="J29" s="552"/>
      <c r="K29" s="552"/>
      <c r="L29" s="552"/>
      <c r="M29" s="552"/>
      <c r="N29" s="552"/>
      <c r="O29" s="552"/>
      <c r="P29" s="552"/>
      <c r="Q29" s="552"/>
      <c r="R29" s="552"/>
      <c r="S29" s="552"/>
      <c r="T29" s="552"/>
      <c r="U29" s="552"/>
      <c r="V29" s="552"/>
      <c r="W29" s="552"/>
      <c r="X29" s="552"/>
      <c r="Y29" s="552"/>
      <c r="Z29" s="552"/>
      <c r="AA29" s="552"/>
      <c r="AB29" s="552"/>
      <c r="AC29" s="552"/>
      <c r="AD29" s="552"/>
      <c r="AE29" s="552"/>
      <c r="AF29" s="552"/>
      <c r="AG29" s="552"/>
      <c r="AH29" s="552"/>
      <c r="AI29" s="552"/>
      <c r="AJ29" s="552"/>
      <c r="AK29" s="552"/>
      <c r="AL29" s="552"/>
      <c r="AM29" s="552"/>
      <c r="AN29" s="552"/>
      <c r="AO29" s="552"/>
      <c r="AP29" s="552"/>
      <c r="AQ29" s="552"/>
      <c r="AR29" s="552"/>
      <c r="AS29" s="552"/>
      <c r="AT29" s="552"/>
      <c r="AU29" s="552"/>
      <c r="AV29" s="552"/>
      <c r="AW29" s="552"/>
      <c r="AX29" s="552"/>
      <c r="AY29" s="552"/>
      <c r="AZ29" s="552"/>
      <c r="BA29" s="552"/>
      <c r="BB29" s="552"/>
      <c r="BC29" s="552"/>
      <c r="BD29" s="552"/>
      <c r="BE29" s="552"/>
      <c r="BF29" s="552"/>
      <c r="BG29" s="552"/>
      <c r="BH29" s="552"/>
      <c r="BI29" s="552"/>
      <c r="BJ29" s="552"/>
      <c r="BK29" s="552"/>
      <c r="BL29" s="552"/>
      <c r="BM29" s="552"/>
      <c r="BN29" s="552"/>
      <c r="BO29" s="552"/>
      <c r="BP29" s="552"/>
    </row>
    <row r="30" spans="1:68" x14ac:dyDescent="0.2">
      <c r="A30" s="552"/>
      <c r="B30" s="552"/>
      <c r="C30" s="552"/>
      <c r="D30" s="552"/>
      <c r="E30" s="552"/>
      <c r="F30" s="552"/>
      <c r="G30" s="552"/>
      <c r="H30" s="552"/>
      <c r="I30" s="552"/>
      <c r="J30" s="552"/>
      <c r="K30" s="552"/>
      <c r="L30" s="552"/>
      <c r="M30" s="552"/>
      <c r="N30" s="552"/>
      <c r="O30" s="552"/>
      <c r="P30" s="552"/>
      <c r="Q30" s="552"/>
      <c r="R30" s="552"/>
      <c r="S30" s="552"/>
      <c r="T30" s="552"/>
      <c r="U30" s="552"/>
      <c r="V30" s="552"/>
      <c r="W30" s="552"/>
      <c r="X30" s="552"/>
      <c r="Y30" s="552"/>
      <c r="Z30" s="552"/>
      <c r="AA30" s="552"/>
      <c r="AB30" s="552"/>
      <c r="AC30" s="552"/>
      <c r="AD30" s="552"/>
      <c r="AE30" s="552"/>
      <c r="AF30" s="552"/>
      <c r="AG30" s="552"/>
      <c r="AH30" s="552"/>
      <c r="AI30" s="552"/>
      <c r="AJ30" s="552"/>
      <c r="AK30" s="552"/>
      <c r="AL30" s="552"/>
      <c r="AM30" s="552"/>
      <c r="AN30" s="552"/>
      <c r="AO30" s="552"/>
      <c r="AP30" s="552"/>
      <c r="AQ30" s="552"/>
      <c r="AR30" s="552"/>
      <c r="AS30" s="552"/>
      <c r="AT30" s="552"/>
      <c r="AU30" s="552"/>
      <c r="AV30" s="552"/>
      <c r="AW30" s="552"/>
      <c r="AX30" s="552"/>
      <c r="AY30" s="552"/>
      <c r="AZ30" s="552"/>
      <c r="BA30" s="552"/>
      <c r="BB30" s="552"/>
      <c r="BC30" s="552"/>
      <c r="BD30" s="552"/>
      <c r="BE30" s="552"/>
      <c r="BF30" s="552"/>
      <c r="BG30" s="552"/>
      <c r="BH30" s="552"/>
      <c r="BI30" s="552"/>
      <c r="BJ30" s="552"/>
      <c r="BK30" s="552"/>
      <c r="BL30" s="552"/>
      <c r="BM30" s="552"/>
      <c r="BN30" s="552"/>
      <c r="BO30" s="552"/>
      <c r="BP30" s="552"/>
    </row>
    <row r="31" spans="1:68" x14ac:dyDescent="0.2">
      <c r="A31" s="552"/>
      <c r="B31" s="552"/>
      <c r="C31" s="552"/>
      <c r="D31" s="552"/>
      <c r="E31" s="552"/>
      <c r="F31" s="552"/>
      <c r="G31" s="552"/>
      <c r="H31" s="552"/>
      <c r="I31" s="552"/>
      <c r="J31" s="552"/>
      <c r="K31" s="552"/>
      <c r="L31" s="552"/>
      <c r="M31" s="552"/>
      <c r="N31" s="552"/>
      <c r="O31" s="552"/>
      <c r="P31" s="552"/>
      <c r="Q31" s="552"/>
      <c r="R31" s="552"/>
      <c r="S31" s="552"/>
      <c r="T31" s="552"/>
      <c r="U31" s="552"/>
      <c r="V31" s="552"/>
      <c r="W31" s="552"/>
      <c r="X31" s="552"/>
      <c r="Y31" s="552"/>
      <c r="Z31" s="552"/>
      <c r="AA31" s="552"/>
      <c r="AB31" s="552"/>
      <c r="AC31" s="552"/>
      <c r="AD31" s="552"/>
      <c r="AE31" s="552"/>
      <c r="AF31" s="552"/>
      <c r="AG31" s="552"/>
      <c r="AH31" s="552"/>
      <c r="AI31" s="552"/>
      <c r="AJ31" s="552"/>
      <c r="AK31" s="552"/>
      <c r="AL31" s="552"/>
      <c r="AM31" s="552"/>
      <c r="AN31" s="552"/>
      <c r="AO31" s="552"/>
      <c r="AP31" s="552"/>
      <c r="AQ31" s="552"/>
      <c r="AR31" s="552"/>
      <c r="AS31" s="552"/>
      <c r="AT31" s="552"/>
      <c r="AU31" s="552"/>
      <c r="AV31" s="552"/>
      <c r="AW31" s="552"/>
      <c r="AX31" s="552"/>
      <c r="AY31" s="552"/>
      <c r="AZ31" s="552"/>
      <c r="BA31" s="552"/>
      <c r="BB31" s="552"/>
      <c r="BC31" s="552"/>
      <c r="BD31" s="552"/>
      <c r="BE31" s="552"/>
      <c r="BF31" s="552"/>
      <c r="BG31" s="552"/>
      <c r="BH31" s="552"/>
      <c r="BI31" s="552"/>
      <c r="BJ31" s="552"/>
      <c r="BK31" s="552"/>
      <c r="BL31" s="552"/>
      <c r="BM31" s="552"/>
      <c r="BN31" s="552"/>
      <c r="BO31" s="552"/>
      <c r="BP31" s="552"/>
    </row>
    <row r="32" spans="1:68" x14ac:dyDescent="0.2">
      <c r="A32" s="552"/>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c r="AD32" s="552"/>
      <c r="AE32" s="552"/>
      <c r="AF32" s="552"/>
      <c r="AG32" s="552"/>
      <c r="AH32" s="552"/>
      <c r="AI32" s="552"/>
      <c r="AJ32" s="552"/>
      <c r="AK32" s="552"/>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row>
    <row r="33" spans="1:68" x14ac:dyDescent="0.2">
      <c r="A33" s="552"/>
      <c r="B33" s="552"/>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row>
    <row r="34" spans="1:68" x14ac:dyDescent="0.2">
      <c r="A34" s="552"/>
      <c r="B34" s="552"/>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552"/>
      <c r="AB34" s="552"/>
      <c r="AC34" s="552"/>
      <c r="AD34" s="552"/>
      <c r="AE34" s="552"/>
      <c r="AF34" s="552"/>
      <c r="AG34" s="552"/>
      <c r="AH34" s="552"/>
      <c r="AI34" s="552"/>
      <c r="AJ34" s="552"/>
      <c r="AK34" s="552"/>
      <c r="AL34" s="552"/>
      <c r="AM34" s="552"/>
      <c r="AN34" s="552"/>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row>
    <row r="35" spans="1:68" x14ac:dyDescent="0.2">
      <c r="A35" s="552"/>
      <c r="B35" s="552"/>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552"/>
      <c r="AB35" s="552"/>
      <c r="AC35" s="552"/>
      <c r="AD35" s="552"/>
      <c r="AE35" s="552"/>
      <c r="AF35" s="552"/>
      <c r="AG35" s="552"/>
      <c r="AH35" s="552"/>
      <c r="AI35" s="552"/>
      <c r="AJ35" s="552"/>
      <c r="AK35" s="552"/>
      <c r="AL35" s="552"/>
      <c r="AM35" s="552"/>
      <c r="AN35" s="552"/>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row>
    <row r="36" spans="1:68" x14ac:dyDescent="0.2">
      <c r="A36" s="552"/>
      <c r="B36" s="552"/>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row>
    <row r="37" spans="1:68" x14ac:dyDescent="0.2">
      <c r="A37" s="552"/>
      <c r="B37" s="552"/>
      <c r="C37" s="552"/>
      <c r="D37" s="552"/>
      <c r="E37" s="552"/>
      <c r="F37" s="552"/>
      <c r="G37" s="552"/>
      <c r="H37" s="552"/>
      <c r="I37" s="552"/>
      <c r="J37" s="552"/>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row>
    <row r="38" spans="1:68" x14ac:dyDescent="0.2">
      <c r="A38" s="552"/>
      <c r="B38" s="552"/>
      <c r="C38" s="552"/>
      <c r="D38" s="552"/>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row>
    <row r="39" spans="1:68" x14ac:dyDescent="0.2">
      <c r="A39" s="552"/>
      <c r="B39" s="552"/>
      <c r="C39" s="552"/>
      <c r="D39" s="552"/>
      <c r="E39" s="552"/>
      <c r="F39" s="552"/>
      <c r="G39" s="552"/>
      <c r="H39" s="552"/>
      <c r="I39" s="552"/>
      <c r="J39" s="552"/>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552"/>
      <c r="AJ39" s="552"/>
      <c r="AK39" s="552"/>
      <c r="AL39" s="552"/>
      <c r="AM39" s="552"/>
      <c r="AN39" s="552"/>
      <c r="AO39" s="552"/>
      <c r="AP39" s="552"/>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row>
    <row r="40" spans="1:68" x14ac:dyDescent="0.2">
      <c r="A40" s="552"/>
      <c r="B40" s="552"/>
      <c r="C40" s="552"/>
      <c r="D40" s="552"/>
      <c r="E40" s="552"/>
      <c r="F40" s="552"/>
      <c r="G40" s="552"/>
      <c r="H40" s="552"/>
      <c r="I40" s="552"/>
      <c r="J40" s="552"/>
      <c r="K40" s="552"/>
      <c r="L40" s="552"/>
      <c r="M40" s="552"/>
      <c r="N40" s="552"/>
      <c r="O40" s="552"/>
      <c r="P40" s="552"/>
      <c r="Q40" s="552"/>
      <c r="R40" s="552"/>
      <c r="S40" s="552"/>
      <c r="T40" s="552"/>
      <c r="U40" s="552"/>
      <c r="V40" s="552"/>
      <c r="W40" s="552"/>
      <c r="X40" s="552"/>
      <c r="Y40" s="552"/>
      <c r="Z40" s="552"/>
      <c r="AA40" s="552"/>
      <c r="AB40" s="552"/>
      <c r="AC40" s="552"/>
      <c r="AD40" s="552"/>
      <c r="AE40" s="552"/>
      <c r="AF40" s="552"/>
      <c r="AG40" s="552"/>
      <c r="AH40" s="552"/>
      <c r="AI40" s="552"/>
      <c r="AJ40" s="552"/>
      <c r="AK40" s="552"/>
      <c r="AL40" s="552"/>
      <c r="AM40" s="552"/>
      <c r="AN40" s="552"/>
      <c r="AO40" s="552"/>
      <c r="AP40" s="552"/>
      <c r="AQ40" s="552"/>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row>
    <row r="41" spans="1:68" x14ac:dyDescent="0.2">
      <c r="A41" s="552"/>
      <c r="B41" s="552"/>
      <c r="C41" s="552"/>
      <c r="D41" s="552"/>
      <c r="E41" s="552"/>
      <c r="F41" s="552"/>
      <c r="G41" s="552"/>
      <c r="H41" s="552"/>
      <c r="I41" s="552"/>
      <c r="J41" s="552"/>
      <c r="K41" s="552"/>
      <c r="L41" s="552"/>
      <c r="M41" s="552"/>
      <c r="N41" s="552"/>
      <c r="O41" s="552"/>
      <c r="P41" s="552"/>
      <c r="Q41" s="552"/>
      <c r="R41" s="552"/>
      <c r="S41" s="552"/>
      <c r="T41" s="552"/>
      <c r="U41" s="552"/>
      <c r="V41" s="552"/>
      <c r="W41" s="552"/>
      <c r="X41" s="552"/>
      <c r="Y41" s="552"/>
      <c r="Z41" s="552"/>
      <c r="AA41" s="552"/>
      <c r="AB41" s="552"/>
      <c r="AC41" s="552"/>
      <c r="AD41" s="552"/>
      <c r="AE41" s="552"/>
      <c r="AF41" s="552"/>
      <c r="AG41" s="552"/>
      <c r="AH41" s="552"/>
      <c r="AI41" s="552"/>
      <c r="AJ41" s="552"/>
      <c r="AK41" s="552"/>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row>
    <row r="42" spans="1:68" x14ac:dyDescent="0.2">
      <c r="A42" s="552"/>
      <c r="B42" s="552"/>
      <c r="C42" s="552"/>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552"/>
      <c r="AJ42" s="552"/>
      <c r="AK42" s="552"/>
      <c r="AL42" s="552"/>
      <c r="AM42" s="552"/>
      <c r="AN42" s="552"/>
      <c r="AO42" s="552"/>
      <c r="AP42" s="552"/>
      <c r="AQ42" s="552"/>
      <c r="AR42" s="552"/>
      <c r="AS42" s="552"/>
      <c r="AT42" s="552"/>
      <c r="AU42" s="552"/>
      <c r="AV42" s="552"/>
      <c r="AW42" s="552"/>
      <c r="AX42" s="552"/>
      <c r="AY42" s="552"/>
      <c r="AZ42" s="552"/>
      <c r="BA42" s="552"/>
      <c r="BB42" s="552"/>
      <c r="BC42" s="552"/>
      <c r="BD42" s="552"/>
      <c r="BE42" s="552"/>
      <c r="BF42" s="552"/>
      <c r="BG42" s="552"/>
      <c r="BH42" s="552"/>
      <c r="BI42" s="552"/>
      <c r="BJ42" s="552"/>
      <c r="BK42" s="552"/>
      <c r="BL42" s="552"/>
      <c r="BM42" s="552"/>
      <c r="BN42" s="552"/>
      <c r="BO42" s="552"/>
      <c r="BP42" s="552"/>
    </row>
    <row r="43" spans="1:68" x14ac:dyDescent="0.2">
      <c r="A43" s="552"/>
      <c r="B43" s="552"/>
      <c r="C43" s="552"/>
      <c r="D43" s="552"/>
      <c r="E43" s="552"/>
      <c r="F43" s="552"/>
      <c r="G43" s="552"/>
      <c r="H43" s="552"/>
      <c r="I43" s="552"/>
      <c r="J43" s="552"/>
      <c r="K43" s="552"/>
      <c r="L43" s="552"/>
      <c r="M43" s="552"/>
      <c r="N43" s="552"/>
      <c r="O43" s="552"/>
      <c r="P43" s="552"/>
      <c r="Q43" s="552"/>
      <c r="R43" s="552"/>
      <c r="S43" s="552"/>
      <c r="T43" s="552"/>
      <c r="U43" s="552"/>
      <c r="V43" s="552"/>
      <c r="W43" s="552"/>
      <c r="X43" s="552"/>
      <c r="Y43" s="552"/>
      <c r="Z43" s="552"/>
      <c r="AA43" s="552"/>
      <c r="AB43" s="552"/>
      <c r="AC43" s="552"/>
      <c r="AD43" s="552"/>
      <c r="AE43" s="552"/>
      <c r="AF43" s="552"/>
      <c r="AG43" s="552"/>
      <c r="AH43" s="552"/>
      <c r="AI43" s="552"/>
      <c r="AJ43" s="552"/>
      <c r="AK43" s="552"/>
      <c r="AL43" s="552"/>
      <c r="AM43" s="552"/>
      <c r="AN43" s="552"/>
      <c r="AO43" s="552"/>
      <c r="AP43" s="552"/>
      <c r="AQ43" s="552"/>
      <c r="AR43" s="552"/>
      <c r="AS43" s="552"/>
      <c r="AT43" s="552"/>
      <c r="AU43" s="552"/>
      <c r="AV43" s="552"/>
      <c r="AW43" s="552"/>
      <c r="AX43" s="552"/>
      <c r="AY43" s="552"/>
      <c r="AZ43" s="552"/>
      <c r="BA43" s="552"/>
      <c r="BB43" s="552"/>
      <c r="BC43" s="552"/>
      <c r="BD43" s="552"/>
      <c r="BE43" s="552"/>
      <c r="BF43" s="552"/>
      <c r="BG43" s="552"/>
      <c r="BH43" s="552"/>
      <c r="BI43" s="552"/>
      <c r="BJ43" s="552"/>
      <c r="BK43" s="552"/>
      <c r="BL43" s="552"/>
      <c r="BM43" s="552"/>
      <c r="BN43" s="552"/>
      <c r="BO43" s="552"/>
      <c r="BP43" s="552"/>
    </row>
    <row r="44" spans="1:68" x14ac:dyDescent="0.2">
      <c r="A44" s="552"/>
      <c r="B44" s="552"/>
      <c r="C44" s="552"/>
      <c r="D44" s="552"/>
      <c r="E44" s="552"/>
      <c r="F44" s="552"/>
      <c r="G44" s="552"/>
      <c r="H44" s="552"/>
      <c r="I44" s="552"/>
      <c r="J44" s="552"/>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52"/>
      <c r="AO44" s="552"/>
      <c r="AP44" s="552"/>
      <c r="AQ44" s="552"/>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52"/>
      <c r="BO44" s="552"/>
      <c r="BP44" s="552"/>
    </row>
    <row r="45" spans="1:68" x14ac:dyDescent="0.2">
      <c r="A45" s="552"/>
      <c r="B45" s="552"/>
      <c r="C45" s="552"/>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row>
    <row r="46" spans="1:68" x14ac:dyDescent="0.2">
      <c r="A46" s="552"/>
      <c r="B46" s="552"/>
      <c r="C46" s="552"/>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c r="AD46" s="552"/>
      <c r="AE46" s="552"/>
      <c r="AF46" s="552"/>
      <c r="AG46" s="552"/>
      <c r="AH46" s="552"/>
      <c r="AI46" s="552"/>
      <c r="AJ46" s="552"/>
      <c r="AK46" s="552"/>
      <c r="AL46" s="552"/>
      <c r="AM46" s="552"/>
      <c r="AN46" s="552"/>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row>
    <row r="47" spans="1:68" x14ac:dyDescent="0.2">
      <c r="A47" s="552"/>
      <c r="B47" s="552"/>
      <c r="C47" s="552"/>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2"/>
      <c r="AE47" s="552"/>
      <c r="AF47" s="552"/>
      <c r="AG47" s="552"/>
      <c r="AH47" s="552"/>
      <c r="AI47" s="552"/>
      <c r="AJ47" s="552"/>
      <c r="AK47" s="552"/>
      <c r="AL47" s="552"/>
      <c r="AM47" s="552"/>
      <c r="AN47" s="552"/>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row>
    <row r="48" spans="1:68" x14ac:dyDescent="0.2">
      <c r="A48" s="552"/>
      <c r="B48" s="552"/>
      <c r="C48" s="552"/>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2"/>
      <c r="AD48" s="552"/>
      <c r="AE48" s="552"/>
      <c r="AF48" s="552"/>
      <c r="AG48" s="552"/>
      <c r="AH48" s="552"/>
      <c r="AI48" s="552"/>
      <c r="AJ48" s="552"/>
      <c r="AK48" s="552"/>
      <c r="AL48" s="552"/>
      <c r="AM48" s="552"/>
      <c r="AN48" s="552"/>
      <c r="AO48" s="552"/>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row>
    <row r="49" spans="1:68" x14ac:dyDescent="0.2">
      <c r="A49" s="552"/>
      <c r="B49" s="552"/>
      <c r="C49" s="552"/>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2"/>
      <c r="AO49" s="552"/>
      <c r="AP49" s="552"/>
      <c r="AQ49" s="552"/>
      <c r="AR49" s="552"/>
      <c r="AS49" s="552"/>
      <c r="AT49" s="552"/>
      <c r="AU49" s="552"/>
      <c r="AV49" s="552"/>
      <c r="AW49" s="552"/>
      <c r="AX49" s="552"/>
      <c r="AY49" s="552"/>
      <c r="AZ49" s="552"/>
      <c r="BA49" s="552"/>
      <c r="BB49" s="552"/>
      <c r="BC49" s="552"/>
      <c r="BD49" s="552"/>
      <c r="BE49" s="552"/>
      <c r="BF49" s="552"/>
      <c r="BG49" s="552"/>
      <c r="BH49" s="552"/>
      <c r="BI49" s="552"/>
      <c r="BJ49" s="552"/>
      <c r="BK49" s="552"/>
      <c r="BL49" s="552"/>
      <c r="BM49" s="552"/>
      <c r="BN49" s="552"/>
      <c r="BO49" s="552"/>
      <c r="BP49" s="552"/>
    </row>
    <row r="50" spans="1:68" x14ac:dyDescent="0.2">
      <c r="A50" s="552"/>
      <c r="B50" s="552"/>
      <c r="C50" s="552"/>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2"/>
      <c r="AB50" s="552"/>
      <c r="AC50" s="552"/>
      <c r="AD50" s="552"/>
      <c r="AE50" s="552"/>
      <c r="AF50" s="552"/>
      <c r="AG50" s="552"/>
      <c r="AH50" s="552"/>
      <c r="AI50" s="552"/>
      <c r="AJ50" s="552"/>
      <c r="AK50" s="552"/>
      <c r="AL50" s="552"/>
      <c r="AM50" s="552"/>
      <c r="AN50" s="552"/>
      <c r="AO50" s="552"/>
      <c r="AP50" s="552"/>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row>
    <row r="51" spans="1:68" x14ac:dyDescent="0.2">
      <c r="A51" s="552"/>
      <c r="B51" s="552"/>
      <c r="C51" s="552"/>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2"/>
      <c r="AO51" s="552"/>
      <c r="AP51" s="552"/>
      <c r="AQ51" s="552"/>
      <c r="AR51" s="552"/>
      <c r="AS51" s="552"/>
      <c r="AT51" s="552"/>
      <c r="AU51" s="552"/>
      <c r="AV51" s="552"/>
      <c r="AW51" s="552"/>
      <c r="AX51" s="552"/>
      <c r="AY51" s="552"/>
      <c r="AZ51" s="552"/>
      <c r="BA51" s="552"/>
      <c r="BB51" s="552"/>
      <c r="BC51" s="552"/>
      <c r="BD51" s="552"/>
      <c r="BE51" s="552"/>
      <c r="BF51" s="552"/>
      <c r="BG51" s="552"/>
      <c r="BH51" s="552"/>
      <c r="BI51" s="552"/>
      <c r="BJ51" s="552"/>
      <c r="BK51" s="552"/>
      <c r="BL51" s="552"/>
      <c r="BM51" s="552"/>
      <c r="BN51" s="552"/>
      <c r="BO51" s="552"/>
      <c r="BP51" s="552"/>
    </row>
    <row r="52" spans="1:68" x14ac:dyDescent="0.2">
      <c r="A52" s="552"/>
      <c r="B52" s="552"/>
      <c r="C52" s="552"/>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c r="AE52" s="552"/>
      <c r="AF52" s="552"/>
      <c r="AG52" s="552"/>
      <c r="AH52" s="552"/>
      <c r="AI52" s="552"/>
      <c r="AJ52" s="552"/>
      <c r="AK52" s="552"/>
      <c r="AL52" s="552"/>
      <c r="AM52" s="552"/>
      <c r="AN52" s="552"/>
      <c r="AO52" s="552"/>
      <c r="AP52" s="552"/>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row>
    <row r="53" spans="1:68" x14ac:dyDescent="0.2">
      <c r="A53" s="552"/>
      <c r="B53" s="552"/>
      <c r="C53" s="552"/>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2"/>
      <c r="AB53" s="552"/>
      <c r="AC53" s="552"/>
      <c r="AD53" s="552"/>
      <c r="AE53" s="552"/>
      <c r="AF53" s="552"/>
      <c r="AG53" s="552"/>
      <c r="AH53" s="552"/>
      <c r="AI53" s="552"/>
      <c r="AJ53" s="552"/>
      <c r="AK53" s="552"/>
      <c r="AL53" s="552"/>
      <c r="AM53" s="552"/>
      <c r="AN53" s="552"/>
      <c r="AO53" s="552"/>
      <c r="AP53" s="552"/>
      <c r="AQ53" s="552"/>
      <c r="AR53" s="552"/>
      <c r="AS53" s="552"/>
      <c r="AT53" s="552"/>
      <c r="AU53" s="552"/>
      <c r="AV53" s="552"/>
      <c r="AW53" s="552"/>
      <c r="AX53" s="552"/>
      <c r="AY53" s="552"/>
      <c r="AZ53" s="552"/>
      <c r="BA53" s="552"/>
      <c r="BB53" s="552"/>
      <c r="BC53" s="552"/>
      <c r="BD53" s="552"/>
      <c r="BE53" s="552"/>
      <c r="BF53" s="552"/>
      <c r="BG53" s="552"/>
      <c r="BH53" s="552"/>
      <c r="BI53" s="552"/>
      <c r="BJ53" s="552"/>
      <c r="BK53" s="552"/>
      <c r="BL53" s="552"/>
      <c r="BM53" s="552"/>
      <c r="BN53" s="552"/>
      <c r="BO53" s="552"/>
      <c r="BP53" s="552"/>
    </row>
    <row r="54" spans="1:68" x14ac:dyDescent="0.2">
      <c r="A54" s="552"/>
      <c r="B54" s="552"/>
      <c r="C54" s="552"/>
      <c r="D54" s="552"/>
      <c r="E54" s="552"/>
      <c r="F54" s="552"/>
      <c r="G54" s="552"/>
      <c r="H54" s="552"/>
      <c r="I54" s="552"/>
      <c r="J54" s="552"/>
      <c r="K54" s="552"/>
      <c r="L54" s="552"/>
      <c r="M54" s="552"/>
      <c r="N54" s="552"/>
      <c r="O54" s="552"/>
      <c r="P54" s="552"/>
      <c r="Q54" s="552"/>
      <c r="R54" s="552"/>
      <c r="S54" s="552"/>
      <c r="T54" s="552"/>
      <c r="U54" s="552"/>
      <c r="V54" s="552"/>
      <c r="W54" s="552"/>
      <c r="X54" s="552"/>
      <c r="Y54" s="552"/>
      <c r="Z54" s="552"/>
      <c r="AA54" s="552"/>
      <c r="AB54" s="552"/>
      <c r="AC54" s="552"/>
      <c r="AD54" s="552"/>
      <c r="AE54" s="552"/>
      <c r="AF54" s="552"/>
      <c r="AG54" s="552"/>
      <c r="AH54" s="552"/>
      <c r="AI54" s="552"/>
      <c r="AJ54" s="552"/>
      <c r="AK54" s="552"/>
      <c r="AL54" s="552"/>
      <c r="AM54" s="552"/>
      <c r="AN54" s="552"/>
      <c r="AO54" s="552"/>
      <c r="AP54" s="552"/>
      <c r="AQ54" s="552"/>
      <c r="AR54" s="552"/>
      <c r="AS54" s="552"/>
      <c r="AT54" s="552"/>
      <c r="AU54" s="552"/>
      <c r="AV54" s="552"/>
      <c r="AW54" s="552"/>
      <c r="AX54" s="552"/>
      <c r="AY54" s="552"/>
      <c r="AZ54" s="552"/>
      <c r="BA54" s="552"/>
      <c r="BB54" s="552"/>
      <c r="BC54" s="552"/>
      <c r="BD54" s="552"/>
      <c r="BE54" s="552"/>
      <c r="BF54" s="552"/>
      <c r="BG54" s="552"/>
      <c r="BH54" s="552"/>
      <c r="BI54" s="552"/>
      <c r="BJ54" s="552"/>
      <c r="BK54" s="552"/>
      <c r="BL54" s="552"/>
      <c r="BM54" s="552"/>
      <c r="BN54" s="552"/>
      <c r="BO54" s="552"/>
      <c r="BP54" s="552"/>
    </row>
    <row r="55" spans="1:68" x14ac:dyDescent="0.2">
      <c r="A55" s="552"/>
      <c r="B55" s="552"/>
      <c r="C55" s="552"/>
      <c r="D55" s="552"/>
      <c r="E55" s="552"/>
      <c r="F55" s="552"/>
      <c r="G55" s="552"/>
      <c r="H55" s="552"/>
      <c r="I55" s="552"/>
      <c r="J55" s="552"/>
      <c r="K55" s="552"/>
      <c r="L55" s="552"/>
      <c r="M55" s="552"/>
      <c r="N55" s="552"/>
      <c r="O55" s="552"/>
      <c r="P55" s="552"/>
      <c r="Q55" s="552"/>
      <c r="R55" s="552"/>
      <c r="S55" s="552"/>
      <c r="T55" s="552"/>
      <c r="U55" s="552"/>
      <c r="V55" s="552"/>
      <c r="W55" s="552"/>
      <c r="X55" s="552"/>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52"/>
      <c r="BJ55" s="552"/>
      <c r="BK55" s="552"/>
      <c r="BL55" s="552"/>
      <c r="BM55" s="552"/>
      <c r="BN55" s="552"/>
      <c r="BO55" s="552"/>
      <c r="BP55" s="552"/>
    </row>
    <row r="56" spans="1:68" x14ac:dyDescent="0.2">
      <c r="A56" s="552"/>
      <c r="B56" s="552"/>
      <c r="C56" s="552"/>
      <c r="D56" s="552"/>
      <c r="E56" s="552"/>
      <c r="F56" s="552"/>
      <c r="G56" s="552"/>
      <c r="H56" s="552"/>
      <c r="I56" s="552"/>
      <c r="J56" s="552"/>
      <c r="K56" s="552"/>
      <c r="L56" s="552"/>
      <c r="M56" s="552"/>
      <c r="N56" s="552"/>
      <c r="O56" s="552"/>
      <c r="P56" s="552"/>
      <c r="Q56" s="552"/>
      <c r="R56" s="552"/>
      <c r="S56" s="552"/>
      <c r="T56" s="552"/>
      <c r="U56" s="552"/>
      <c r="V56" s="552"/>
      <c r="W56" s="552"/>
      <c r="X56" s="552"/>
      <c r="Y56" s="552"/>
      <c r="Z56" s="552"/>
      <c r="AA56" s="552"/>
      <c r="AB56" s="552"/>
      <c r="AC56" s="552"/>
      <c r="AD56" s="552"/>
      <c r="AE56" s="552"/>
      <c r="AF56" s="552"/>
      <c r="AG56" s="552"/>
      <c r="AH56" s="552"/>
      <c r="AI56" s="552"/>
      <c r="AJ56" s="552"/>
      <c r="AK56" s="552"/>
      <c r="AL56" s="552"/>
      <c r="AM56" s="552"/>
      <c r="AN56" s="552"/>
      <c r="AO56" s="552"/>
      <c r="AP56" s="552"/>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row>
    <row r="57" spans="1:68" x14ac:dyDescent="0.2">
      <c r="A57" s="552"/>
      <c r="B57" s="552"/>
      <c r="C57" s="552"/>
      <c r="D57" s="552"/>
      <c r="E57" s="552"/>
      <c r="F57" s="552"/>
      <c r="G57" s="552"/>
      <c r="H57" s="552"/>
      <c r="I57" s="552"/>
      <c r="J57" s="552"/>
      <c r="K57" s="552"/>
      <c r="L57" s="552"/>
      <c r="M57" s="552"/>
      <c r="N57" s="552"/>
      <c r="O57" s="552"/>
      <c r="P57" s="552"/>
      <c r="Q57" s="552"/>
      <c r="R57" s="552"/>
      <c r="S57" s="552"/>
      <c r="T57" s="552"/>
      <c r="U57" s="552"/>
      <c r="V57" s="552"/>
      <c r="W57" s="552"/>
      <c r="X57" s="552"/>
      <c r="Y57" s="552"/>
      <c r="Z57" s="552"/>
      <c r="AA57" s="552"/>
      <c r="AB57" s="552"/>
      <c r="AC57" s="552"/>
      <c r="AD57" s="552"/>
      <c r="AE57" s="552"/>
      <c r="AF57" s="552"/>
      <c r="AG57" s="552"/>
      <c r="AH57" s="552"/>
      <c r="AI57" s="552"/>
      <c r="AJ57" s="552"/>
      <c r="AK57" s="552"/>
      <c r="AL57" s="552"/>
      <c r="AM57" s="552"/>
      <c r="AN57" s="552"/>
      <c r="AO57" s="552"/>
      <c r="AP57" s="552"/>
      <c r="AQ57" s="552"/>
      <c r="AR57" s="552"/>
      <c r="AS57" s="552"/>
      <c r="AT57" s="552"/>
      <c r="AU57" s="552"/>
      <c r="AV57" s="552"/>
      <c r="AW57" s="552"/>
      <c r="AX57" s="552"/>
      <c r="AY57" s="552"/>
      <c r="AZ57" s="552"/>
      <c r="BA57" s="552"/>
      <c r="BB57" s="552"/>
      <c r="BC57" s="552"/>
      <c r="BD57" s="552"/>
      <c r="BE57" s="552"/>
      <c r="BF57" s="552"/>
      <c r="BG57" s="552"/>
      <c r="BH57" s="552"/>
      <c r="BI57" s="552"/>
      <c r="BJ57" s="552"/>
      <c r="BK57" s="552"/>
      <c r="BL57" s="552"/>
      <c r="BM57" s="552"/>
      <c r="BN57" s="552"/>
      <c r="BO57" s="552"/>
      <c r="BP57" s="552"/>
    </row>
    <row r="58" spans="1:68" x14ac:dyDescent="0.2">
      <c r="A58" s="552"/>
      <c r="B58" s="552"/>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row>
    <row r="59" spans="1:68" x14ac:dyDescent="0.2">
      <c r="A59" s="552"/>
      <c r="B59" s="552"/>
      <c r="C59" s="552"/>
      <c r="D59" s="552"/>
      <c r="E59" s="552"/>
      <c r="F59" s="552"/>
      <c r="G59" s="552"/>
      <c r="H59" s="552"/>
      <c r="I59" s="552"/>
      <c r="J59" s="552"/>
      <c r="K59" s="552"/>
      <c r="L59" s="552"/>
      <c r="M59" s="552"/>
      <c r="N59" s="552"/>
      <c r="O59" s="552"/>
      <c r="P59" s="552"/>
      <c r="Q59" s="552"/>
      <c r="R59" s="552"/>
      <c r="S59" s="552"/>
      <c r="T59" s="552"/>
      <c r="U59" s="552"/>
      <c r="V59" s="552"/>
      <c r="W59" s="552"/>
      <c r="X59" s="552"/>
      <c r="Y59" s="552"/>
      <c r="Z59" s="552"/>
      <c r="AA59" s="552"/>
      <c r="AB59" s="552"/>
      <c r="AC59" s="552"/>
      <c r="AD59" s="552"/>
      <c r="AE59" s="552"/>
      <c r="AF59" s="552"/>
      <c r="AG59" s="552"/>
      <c r="AH59" s="552"/>
      <c r="AI59" s="552"/>
      <c r="AJ59" s="552"/>
      <c r="AK59" s="552"/>
      <c r="AL59" s="552"/>
      <c r="AM59" s="552"/>
      <c r="AN59" s="552"/>
      <c r="AO59" s="552"/>
      <c r="AP59" s="552"/>
      <c r="AQ59" s="552"/>
      <c r="AR59" s="552"/>
      <c r="AS59" s="552"/>
      <c r="AT59" s="552"/>
      <c r="AU59" s="552"/>
      <c r="AV59" s="552"/>
      <c r="AW59" s="552"/>
      <c r="AX59" s="552"/>
      <c r="AY59" s="552"/>
      <c r="AZ59" s="552"/>
      <c r="BA59" s="552"/>
      <c r="BB59" s="552"/>
      <c r="BC59" s="552"/>
      <c r="BD59" s="552"/>
      <c r="BE59" s="552"/>
      <c r="BF59" s="552"/>
      <c r="BG59" s="552"/>
      <c r="BH59" s="552"/>
      <c r="BI59" s="552"/>
      <c r="BJ59" s="552"/>
      <c r="BK59" s="552"/>
      <c r="BL59" s="552"/>
      <c r="BM59" s="552"/>
      <c r="BN59" s="552"/>
      <c r="BO59" s="552"/>
      <c r="BP59" s="552"/>
    </row>
    <row r="60" spans="1:68" x14ac:dyDescent="0.2">
      <c r="A60" s="552"/>
      <c r="B60" s="552"/>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c r="AD60" s="552"/>
      <c r="AE60" s="552"/>
      <c r="AF60" s="552"/>
      <c r="AG60" s="552"/>
      <c r="AH60" s="552"/>
      <c r="AI60" s="552"/>
      <c r="AJ60" s="552"/>
      <c r="AK60" s="552"/>
      <c r="AL60" s="552"/>
      <c r="AM60" s="552"/>
      <c r="AN60" s="552"/>
      <c r="AO60" s="552"/>
      <c r="AP60" s="552"/>
      <c r="AQ60" s="552"/>
      <c r="AR60" s="552"/>
      <c r="AS60" s="552"/>
      <c r="AT60" s="552"/>
      <c r="AU60" s="552"/>
      <c r="AV60" s="552"/>
      <c r="AW60" s="552"/>
      <c r="AX60" s="552"/>
      <c r="AY60" s="552"/>
      <c r="AZ60" s="552"/>
      <c r="BA60" s="552"/>
      <c r="BB60" s="552"/>
      <c r="BC60" s="552"/>
      <c r="BD60" s="552"/>
      <c r="BE60" s="552"/>
      <c r="BF60" s="552"/>
      <c r="BG60" s="552"/>
      <c r="BH60" s="552"/>
      <c r="BI60" s="552"/>
      <c r="BJ60" s="552"/>
      <c r="BK60" s="552"/>
      <c r="BL60" s="552"/>
      <c r="BM60" s="552"/>
      <c r="BN60" s="552"/>
      <c r="BO60" s="552"/>
      <c r="BP60" s="552"/>
    </row>
    <row r="61" spans="1:68" x14ac:dyDescent="0.2">
      <c r="A61" s="552"/>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B61" s="552"/>
      <c r="AC61" s="552"/>
      <c r="AD61" s="552"/>
      <c r="AE61" s="552"/>
      <c r="AF61" s="552"/>
      <c r="AG61" s="552"/>
      <c r="AH61" s="552"/>
      <c r="AI61" s="552"/>
      <c r="AJ61" s="552"/>
      <c r="AK61" s="552"/>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row>
    <row r="62" spans="1:68" x14ac:dyDescent="0.2">
      <c r="A62" s="552"/>
      <c r="B62" s="552"/>
      <c r="C62" s="552"/>
      <c r="D62" s="552"/>
      <c r="E62" s="552"/>
      <c r="F62" s="552"/>
      <c r="G62" s="552"/>
      <c r="H62" s="552"/>
      <c r="I62" s="552"/>
      <c r="J62" s="552"/>
      <c r="K62" s="552"/>
      <c r="L62" s="552"/>
      <c r="M62" s="552"/>
      <c r="N62" s="552"/>
      <c r="O62" s="552"/>
      <c r="P62" s="552"/>
      <c r="Q62" s="552"/>
      <c r="R62" s="552"/>
      <c r="S62" s="552"/>
      <c r="T62" s="552"/>
      <c r="U62" s="552"/>
      <c r="V62" s="552"/>
      <c r="W62" s="552"/>
      <c r="X62" s="552"/>
      <c r="Y62" s="552"/>
      <c r="Z62" s="552"/>
      <c r="AA62" s="552"/>
      <c r="AB62" s="552"/>
      <c r="AC62" s="552"/>
      <c r="AD62" s="552"/>
      <c r="AE62" s="552"/>
      <c r="AF62" s="552"/>
      <c r="AG62" s="552"/>
      <c r="AH62" s="552"/>
      <c r="AI62" s="552"/>
      <c r="AJ62" s="552"/>
      <c r="AK62" s="552"/>
      <c r="AL62" s="552"/>
      <c r="AM62" s="552"/>
      <c r="AN62" s="552"/>
      <c r="AO62" s="552"/>
      <c r="AP62" s="552"/>
      <c r="AQ62" s="552"/>
      <c r="AR62" s="552"/>
      <c r="AS62" s="552"/>
      <c r="AT62" s="552"/>
      <c r="AU62" s="552"/>
      <c r="AV62" s="552"/>
      <c r="AW62" s="552"/>
      <c r="AX62" s="552"/>
      <c r="AY62" s="552"/>
      <c r="AZ62" s="552"/>
      <c r="BA62" s="552"/>
      <c r="BB62" s="552"/>
      <c r="BC62" s="552"/>
      <c r="BD62" s="552"/>
      <c r="BE62" s="552"/>
      <c r="BF62" s="552"/>
      <c r="BG62" s="552"/>
      <c r="BH62" s="552"/>
      <c r="BI62" s="552"/>
      <c r="BJ62" s="552"/>
      <c r="BK62" s="552"/>
      <c r="BL62" s="552"/>
      <c r="BM62" s="552"/>
      <c r="BN62" s="552"/>
      <c r="BO62" s="552"/>
      <c r="BP62" s="552"/>
    </row>
    <row r="63" spans="1:68" x14ac:dyDescent="0.2">
      <c r="A63" s="552"/>
      <c r="B63" s="552"/>
      <c r="C63" s="552"/>
      <c r="D63" s="552"/>
      <c r="E63" s="552"/>
      <c r="F63" s="552"/>
      <c r="G63" s="552"/>
      <c r="H63" s="552"/>
      <c r="I63" s="552"/>
      <c r="J63" s="552"/>
      <c r="K63" s="552"/>
      <c r="L63" s="552"/>
      <c r="M63" s="552"/>
      <c r="N63" s="552"/>
      <c r="O63" s="552"/>
      <c r="P63" s="552"/>
      <c r="Q63" s="552"/>
      <c r="R63" s="552"/>
      <c r="S63" s="552"/>
      <c r="T63" s="552"/>
      <c r="U63" s="552"/>
      <c r="V63" s="552"/>
      <c r="W63" s="552"/>
      <c r="X63" s="552"/>
      <c r="Y63" s="552"/>
      <c r="Z63" s="552"/>
      <c r="AA63" s="552"/>
      <c r="AB63" s="552"/>
      <c r="AC63" s="552"/>
      <c r="AD63" s="552"/>
      <c r="AE63" s="552"/>
      <c r="AF63" s="552"/>
      <c r="AG63" s="552"/>
      <c r="AH63" s="552"/>
      <c r="AI63" s="552"/>
      <c r="AJ63" s="552"/>
      <c r="AK63" s="552"/>
      <c r="AL63" s="552"/>
      <c r="AM63" s="552"/>
      <c r="AN63" s="552"/>
      <c r="AO63" s="552"/>
      <c r="AP63" s="552"/>
      <c r="AQ63" s="552"/>
      <c r="AR63" s="552"/>
      <c r="AS63" s="552"/>
      <c r="AT63" s="552"/>
      <c r="AU63" s="552"/>
      <c r="AV63" s="552"/>
      <c r="AW63" s="552"/>
      <c r="AX63" s="552"/>
      <c r="AY63" s="552"/>
      <c r="AZ63" s="552"/>
      <c r="BA63" s="552"/>
      <c r="BB63" s="552"/>
      <c r="BC63" s="552"/>
      <c r="BD63" s="552"/>
      <c r="BE63" s="552"/>
      <c r="BF63" s="552"/>
      <c r="BG63" s="552"/>
      <c r="BH63" s="552"/>
      <c r="BI63" s="552"/>
      <c r="BJ63" s="552"/>
      <c r="BK63" s="552"/>
      <c r="BL63" s="552"/>
      <c r="BM63" s="552"/>
      <c r="BN63" s="552"/>
      <c r="BO63" s="552"/>
      <c r="BP63" s="552"/>
    </row>
    <row r="64" spans="1:68" x14ac:dyDescent="0.2">
      <c r="A64" s="552"/>
      <c r="B64" s="552"/>
      <c r="C64" s="552"/>
      <c r="D64" s="552"/>
      <c r="E64" s="552"/>
      <c r="F64" s="552"/>
      <c r="G64" s="552"/>
      <c r="H64" s="552"/>
      <c r="I64" s="552"/>
      <c r="J64" s="552"/>
      <c r="K64" s="552"/>
      <c r="L64" s="552"/>
      <c r="M64" s="552"/>
      <c r="N64" s="552"/>
      <c r="O64" s="552"/>
      <c r="P64" s="552"/>
      <c r="Q64" s="552"/>
      <c r="R64" s="552"/>
      <c r="S64" s="552"/>
      <c r="T64" s="552"/>
      <c r="U64" s="552"/>
      <c r="V64" s="552"/>
      <c r="W64" s="552"/>
      <c r="X64" s="552"/>
      <c r="Y64" s="552"/>
      <c r="Z64" s="552"/>
      <c r="AA64" s="552"/>
      <c r="AB64" s="552"/>
      <c r="AC64" s="552"/>
      <c r="AD64" s="552"/>
      <c r="AE64" s="552"/>
      <c r="AF64" s="552"/>
      <c r="AG64" s="552"/>
      <c r="AH64" s="552"/>
      <c r="AI64" s="552"/>
      <c r="AJ64" s="552"/>
      <c r="AK64" s="552"/>
      <c r="AL64" s="552"/>
      <c r="AM64" s="552"/>
      <c r="AN64" s="552"/>
      <c r="AO64" s="552"/>
      <c r="AP64" s="552"/>
      <c r="AQ64" s="552"/>
      <c r="AR64" s="552"/>
      <c r="AS64" s="552"/>
      <c r="AT64" s="552"/>
      <c r="AU64" s="552"/>
      <c r="AV64" s="552"/>
      <c r="AW64" s="552"/>
      <c r="AX64" s="552"/>
      <c r="AY64" s="552"/>
      <c r="AZ64" s="552"/>
      <c r="BA64" s="552"/>
      <c r="BB64" s="552"/>
      <c r="BC64" s="552"/>
      <c r="BD64" s="552"/>
      <c r="BE64" s="552"/>
      <c r="BF64" s="552"/>
      <c r="BG64" s="552"/>
      <c r="BH64" s="552"/>
      <c r="BI64" s="552"/>
      <c r="BJ64" s="552"/>
      <c r="BK64" s="552"/>
      <c r="BL64" s="552"/>
      <c r="BM64" s="552"/>
      <c r="BN64" s="552"/>
      <c r="BO64" s="552"/>
      <c r="BP64" s="552"/>
    </row>
    <row r="65" spans="1:68" x14ac:dyDescent="0.2">
      <c r="A65" s="552"/>
      <c r="B65" s="552"/>
      <c r="C65" s="552"/>
      <c r="D65" s="552"/>
      <c r="E65" s="552"/>
      <c r="F65" s="552"/>
      <c r="G65" s="552"/>
      <c r="H65" s="552"/>
      <c r="I65" s="552"/>
      <c r="J65" s="552"/>
      <c r="K65" s="552"/>
      <c r="L65" s="552"/>
      <c r="M65" s="552"/>
      <c r="N65" s="552"/>
      <c r="O65" s="552"/>
      <c r="P65" s="552"/>
      <c r="Q65" s="552"/>
      <c r="R65" s="552"/>
      <c r="S65" s="552"/>
      <c r="T65" s="552"/>
      <c r="U65" s="552"/>
      <c r="V65" s="552"/>
      <c r="W65" s="552"/>
      <c r="X65" s="552"/>
      <c r="Y65" s="552"/>
      <c r="Z65" s="552"/>
      <c r="AA65" s="552"/>
      <c r="AB65" s="552"/>
      <c r="AC65" s="552"/>
      <c r="AD65" s="552"/>
      <c r="AE65" s="552"/>
      <c r="AF65" s="552"/>
      <c r="AG65" s="552"/>
      <c r="AH65" s="552"/>
      <c r="AI65" s="552"/>
      <c r="AJ65" s="552"/>
      <c r="AK65" s="552"/>
      <c r="AL65" s="552"/>
      <c r="AM65" s="552"/>
      <c r="AN65" s="552"/>
      <c r="AO65" s="552"/>
      <c r="AP65" s="552"/>
      <c r="AQ65" s="552"/>
      <c r="AR65" s="552"/>
      <c r="AS65" s="552"/>
      <c r="AT65" s="552"/>
      <c r="AU65" s="552"/>
      <c r="AV65" s="552"/>
      <c r="AW65" s="552"/>
      <c r="AX65" s="552"/>
      <c r="AY65" s="552"/>
      <c r="AZ65" s="552"/>
      <c r="BA65" s="552"/>
      <c r="BB65" s="552"/>
      <c r="BC65" s="552"/>
      <c r="BD65" s="552"/>
      <c r="BE65" s="552"/>
      <c r="BF65" s="552"/>
      <c r="BG65" s="552"/>
      <c r="BH65" s="552"/>
      <c r="BI65" s="552"/>
      <c r="BJ65" s="552"/>
      <c r="BK65" s="552"/>
      <c r="BL65" s="552"/>
      <c r="BM65" s="552"/>
      <c r="BN65" s="552"/>
      <c r="BO65" s="552"/>
      <c r="BP65" s="552"/>
    </row>
    <row r="66" spans="1:68" x14ac:dyDescent="0.2">
      <c r="A66" s="552"/>
      <c r="B66" s="552"/>
      <c r="C66" s="552"/>
      <c r="D66" s="552"/>
      <c r="E66" s="552"/>
      <c r="F66" s="552"/>
      <c r="G66" s="552"/>
      <c r="H66" s="552"/>
      <c r="I66" s="552"/>
      <c r="J66" s="552"/>
      <c r="K66" s="552"/>
      <c r="L66" s="552"/>
      <c r="M66" s="552"/>
      <c r="N66" s="552"/>
      <c r="O66" s="552"/>
      <c r="P66" s="552"/>
      <c r="Q66" s="552"/>
      <c r="R66" s="552"/>
      <c r="S66" s="552"/>
      <c r="T66" s="552"/>
      <c r="U66" s="552"/>
      <c r="V66" s="552"/>
      <c r="W66" s="552"/>
      <c r="X66" s="552"/>
      <c r="Y66" s="552"/>
      <c r="Z66" s="552"/>
      <c r="AA66" s="552"/>
      <c r="AB66" s="552"/>
      <c r="AC66" s="552"/>
      <c r="AD66" s="552"/>
      <c r="AE66" s="552"/>
      <c r="AF66" s="552"/>
      <c r="AG66" s="552"/>
      <c r="AH66" s="552"/>
      <c r="AI66" s="552"/>
      <c r="AJ66" s="552"/>
      <c r="AK66" s="552"/>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row>
    <row r="67" spans="1:68" x14ac:dyDescent="0.2">
      <c r="A67" s="552"/>
      <c r="B67" s="552"/>
      <c r="C67" s="552"/>
      <c r="D67" s="552"/>
      <c r="E67" s="552"/>
      <c r="F67" s="552"/>
      <c r="G67" s="552"/>
      <c r="H67" s="552"/>
      <c r="I67" s="552"/>
      <c r="J67" s="552"/>
      <c r="K67" s="552"/>
      <c r="L67" s="552"/>
      <c r="M67" s="552"/>
      <c r="N67" s="552"/>
      <c r="O67" s="552"/>
      <c r="P67" s="552"/>
      <c r="Q67" s="552"/>
      <c r="R67" s="552"/>
      <c r="S67" s="552"/>
      <c r="T67" s="552"/>
      <c r="U67" s="552"/>
      <c r="V67" s="552"/>
      <c r="W67" s="552"/>
      <c r="X67" s="552"/>
      <c r="Y67" s="552"/>
      <c r="Z67" s="552"/>
      <c r="AA67" s="552"/>
      <c r="AB67" s="552"/>
      <c r="AC67" s="552"/>
      <c r="AD67" s="552"/>
      <c r="AE67" s="552"/>
      <c r="AF67" s="552"/>
      <c r="AG67" s="552"/>
      <c r="AH67" s="552"/>
      <c r="AI67" s="552"/>
      <c r="AJ67" s="552"/>
      <c r="AK67" s="552"/>
      <c r="AL67" s="552"/>
      <c r="AM67" s="552"/>
      <c r="AN67" s="552"/>
      <c r="AO67" s="552"/>
      <c r="AP67" s="552"/>
      <c r="AQ67" s="552"/>
      <c r="AR67" s="552"/>
      <c r="AS67" s="552"/>
      <c r="AT67" s="552"/>
      <c r="AU67" s="552"/>
      <c r="AV67" s="552"/>
      <c r="AW67" s="552"/>
      <c r="AX67" s="552"/>
      <c r="AY67" s="552"/>
      <c r="AZ67" s="552"/>
      <c r="BA67" s="552"/>
      <c r="BB67" s="552"/>
      <c r="BC67" s="552"/>
      <c r="BD67" s="552"/>
      <c r="BE67" s="552"/>
      <c r="BF67" s="552"/>
      <c r="BG67" s="552"/>
      <c r="BH67" s="552"/>
      <c r="BI67" s="552"/>
      <c r="BJ67" s="552"/>
      <c r="BK67" s="552"/>
      <c r="BL67" s="552"/>
      <c r="BM67" s="552"/>
      <c r="BN67" s="552"/>
      <c r="BO67" s="552"/>
      <c r="BP67" s="552"/>
    </row>
    <row r="68" spans="1:68" x14ac:dyDescent="0.2">
      <c r="A68" s="552"/>
      <c r="B68" s="552"/>
      <c r="C68" s="552"/>
      <c r="D68" s="552"/>
      <c r="E68" s="552"/>
      <c r="F68" s="552"/>
      <c r="G68" s="552"/>
      <c r="H68" s="552"/>
      <c r="I68" s="552"/>
      <c r="J68" s="552"/>
      <c r="K68" s="552"/>
      <c r="L68" s="552"/>
      <c r="M68" s="552"/>
      <c r="N68" s="552"/>
      <c r="O68" s="552"/>
      <c r="P68" s="552"/>
      <c r="Q68" s="552"/>
      <c r="R68" s="552"/>
      <c r="S68" s="552"/>
      <c r="T68" s="552"/>
      <c r="U68" s="552"/>
      <c r="V68" s="552"/>
      <c r="W68" s="552"/>
      <c r="X68" s="552"/>
      <c r="Y68" s="552"/>
      <c r="Z68" s="552"/>
      <c r="AA68" s="552"/>
      <c r="AB68" s="552"/>
      <c r="AC68" s="552"/>
      <c r="AD68" s="552"/>
      <c r="AE68" s="552"/>
      <c r="AF68" s="552"/>
      <c r="AG68" s="552"/>
      <c r="AH68" s="552"/>
      <c r="AI68" s="552"/>
      <c r="AJ68" s="552"/>
      <c r="AK68" s="552"/>
      <c r="AL68" s="552"/>
      <c r="AM68" s="552"/>
      <c r="AN68" s="552"/>
      <c r="AO68" s="552"/>
      <c r="AP68" s="552"/>
      <c r="AQ68" s="552"/>
      <c r="AR68" s="552"/>
      <c r="AS68" s="552"/>
      <c r="AT68" s="552"/>
      <c r="AU68" s="552"/>
      <c r="AV68" s="552"/>
      <c r="AW68" s="552"/>
      <c r="AX68" s="552"/>
      <c r="AY68" s="552"/>
      <c r="AZ68" s="552"/>
      <c r="BA68" s="552"/>
      <c r="BB68" s="552"/>
      <c r="BC68" s="552"/>
      <c r="BD68" s="552"/>
      <c r="BE68" s="552"/>
      <c r="BF68" s="552"/>
      <c r="BG68" s="552"/>
      <c r="BH68" s="552"/>
      <c r="BI68" s="552"/>
      <c r="BJ68" s="552"/>
      <c r="BK68" s="552"/>
      <c r="BL68" s="552"/>
      <c r="BM68" s="552"/>
      <c r="BN68" s="552"/>
      <c r="BO68" s="552"/>
      <c r="BP68" s="552"/>
    </row>
    <row r="69" spans="1:68" x14ac:dyDescent="0.2">
      <c r="A69" s="552"/>
      <c r="B69" s="552"/>
      <c r="C69" s="552"/>
      <c r="D69" s="552"/>
      <c r="E69" s="552"/>
      <c r="F69" s="552"/>
      <c r="G69" s="552"/>
      <c r="H69" s="552"/>
      <c r="I69" s="552"/>
      <c r="J69" s="552"/>
      <c r="K69" s="552"/>
      <c r="L69" s="552"/>
      <c r="M69" s="552"/>
      <c r="N69" s="552"/>
      <c r="O69" s="552"/>
      <c r="P69" s="552"/>
      <c r="Q69" s="552"/>
      <c r="R69" s="552"/>
      <c r="S69" s="552"/>
      <c r="T69" s="552"/>
      <c r="U69" s="552"/>
      <c r="V69" s="552"/>
      <c r="W69" s="552"/>
      <c r="X69" s="552"/>
      <c r="Y69" s="552"/>
      <c r="Z69" s="552"/>
      <c r="AA69" s="552"/>
      <c r="AB69" s="552"/>
      <c r="AC69" s="552"/>
      <c r="AD69" s="552"/>
      <c r="AE69" s="552"/>
      <c r="AF69" s="552"/>
      <c r="AG69" s="552"/>
      <c r="AH69" s="552"/>
      <c r="AI69" s="552"/>
      <c r="AJ69" s="552"/>
      <c r="AK69" s="552"/>
      <c r="AL69" s="552"/>
      <c r="AM69" s="552"/>
      <c r="AN69" s="552"/>
      <c r="AO69" s="552"/>
      <c r="AP69" s="552"/>
      <c r="AQ69" s="552"/>
      <c r="AR69" s="552"/>
      <c r="AS69" s="552"/>
      <c r="AT69" s="552"/>
      <c r="AU69" s="552"/>
      <c r="AV69" s="552"/>
      <c r="AW69" s="552"/>
      <c r="AX69" s="552"/>
      <c r="AY69" s="552"/>
      <c r="AZ69" s="552"/>
      <c r="BA69" s="552"/>
      <c r="BB69" s="552"/>
      <c r="BC69" s="552"/>
      <c r="BD69" s="552"/>
      <c r="BE69" s="552"/>
      <c r="BF69" s="552"/>
      <c r="BG69" s="552"/>
      <c r="BH69" s="552"/>
      <c r="BI69" s="552"/>
      <c r="BJ69" s="552"/>
      <c r="BK69" s="552"/>
      <c r="BL69" s="552"/>
      <c r="BM69" s="552"/>
      <c r="BN69" s="552"/>
      <c r="BO69" s="552"/>
      <c r="BP69" s="552"/>
    </row>
    <row r="70" spans="1:68" x14ac:dyDescent="0.2">
      <c r="A70" s="552"/>
      <c r="B70" s="552"/>
      <c r="C70" s="552"/>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c r="AD70" s="552"/>
      <c r="AE70" s="552"/>
      <c r="AF70" s="552"/>
      <c r="AG70" s="552"/>
      <c r="AH70" s="552"/>
      <c r="AI70" s="552"/>
      <c r="AJ70" s="552"/>
      <c r="AK70" s="552"/>
      <c r="AL70" s="552"/>
      <c r="AM70" s="552"/>
      <c r="AN70" s="552"/>
      <c r="AO70" s="552"/>
      <c r="AP70" s="552"/>
      <c r="AQ70" s="552"/>
      <c r="AR70" s="552"/>
      <c r="AS70" s="552"/>
      <c r="AT70" s="552"/>
      <c r="AU70" s="552"/>
      <c r="AV70" s="552"/>
      <c r="AW70" s="552"/>
      <c r="AX70" s="552"/>
      <c r="AY70" s="552"/>
      <c r="AZ70" s="552"/>
      <c r="BA70" s="552"/>
      <c r="BB70" s="552"/>
      <c r="BC70" s="552"/>
      <c r="BD70" s="552"/>
      <c r="BE70" s="552"/>
      <c r="BF70" s="552"/>
      <c r="BG70" s="552"/>
      <c r="BH70" s="552"/>
      <c r="BI70" s="552"/>
      <c r="BJ70" s="552"/>
      <c r="BK70" s="552"/>
      <c r="BL70" s="552"/>
      <c r="BM70" s="552"/>
      <c r="BN70" s="552"/>
      <c r="BO70" s="552"/>
      <c r="BP70" s="552"/>
    </row>
    <row r="71" spans="1:68" x14ac:dyDescent="0.2">
      <c r="A71" s="552"/>
      <c r="B71" s="552"/>
      <c r="C71" s="552"/>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c r="AD71" s="552"/>
      <c r="AE71" s="552"/>
      <c r="AF71" s="552"/>
      <c r="AG71" s="552"/>
      <c r="AH71" s="552"/>
      <c r="AI71" s="552"/>
      <c r="AJ71" s="552"/>
      <c r="AK71" s="552"/>
      <c r="AL71" s="552"/>
      <c r="AM71" s="552"/>
      <c r="AN71" s="552"/>
      <c r="AO71" s="552"/>
      <c r="AP71" s="552"/>
      <c r="AQ71" s="552"/>
      <c r="AR71" s="552"/>
      <c r="AS71" s="552"/>
      <c r="AT71" s="552"/>
      <c r="AU71" s="552"/>
      <c r="AV71" s="552"/>
      <c r="AW71" s="552"/>
      <c r="AX71" s="552"/>
      <c r="AY71" s="552"/>
      <c r="AZ71" s="552"/>
      <c r="BA71" s="552"/>
      <c r="BB71" s="552"/>
      <c r="BC71" s="552"/>
      <c r="BD71" s="552"/>
      <c r="BE71" s="552"/>
      <c r="BF71" s="552"/>
      <c r="BG71" s="552"/>
      <c r="BH71" s="552"/>
      <c r="BI71" s="552"/>
      <c r="BJ71" s="552"/>
      <c r="BK71" s="552"/>
      <c r="BL71" s="552"/>
      <c r="BM71" s="552"/>
      <c r="BN71" s="552"/>
      <c r="BO71" s="552"/>
      <c r="BP71" s="552"/>
    </row>
    <row r="72" spans="1:68" x14ac:dyDescent="0.2">
      <c r="A72" s="552"/>
      <c r="B72" s="552"/>
      <c r="C72" s="552"/>
      <c r="D72" s="552"/>
      <c r="E72" s="552"/>
      <c r="F72" s="552"/>
      <c r="G72" s="552"/>
      <c r="H72" s="552"/>
      <c r="I72" s="552"/>
      <c r="J72" s="552"/>
      <c r="K72" s="552"/>
      <c r="L72" s="552"/>
      <c r="M72" s="552"/>
      <c r="N72" s="552"/>
      <c r="O72" s="552"/>
      <c r="P72" s="552"/>
      <c r="Q72" s="552"/>
      <c r="R72" s="552"/>
      <c r="S72" s="552"/>
      <c r="T72" s="552"/>
      <c r="U72" s="552"/>
      <c r="V72" s="552"/>
      <c r="W72" s="552"/>
      <c r="X72" s="552"/>
      <c r="Y72" s="552"/>
      <c r="Z72" s="552"/>
      <c r="AA72" s="552"/>
      <c r="AB72" s="552"/>
      <c r="AC72" s="552"/>
      <c r="AD72" s="552"/>
      <c r="AE72" s="552"/>
      <c r="AF72" s="552"/>
      <c r="AG72" s="552"/>
      <c r="AH72" s="552"/>
      <c r="AI72" s="552"/>
      <c r="AJ72" s="552"/>
      <c r="AK72" s="552"/>
      <c r="AL72" s="552"/>
      <c r="AM72" s="552"/>
      <c r="AN72" s="552"/>
      <c r="AO72" s="552"/>
      <c r="AP72" s="552"/>
      <c r="AQ72" s="552"/>
      <c r="AR72" s="552"/>
      <c r="AS72" s="552"/>
      <c r="AT72" s="552"/>
      <c r="AU72" s="552"/>
      <c r="AV72" s="552"/>
      <c r="AW72" s="552"/>
      <c r="AX72" s="552"/>
      <c r="AY72" s="552"/>
      <c r="AZ72" s="552"/>
      <c r="BA72" s="552"/>
      <c r="BB72" s="552"/>
      <c r="BC72" s="552"/>
      <c r="BD72" s="552"/>
      <c r="BE72" s="552"/>
      <c r="BF72" s="552"/>
      <c r="BG72" s="552"/>
      <c r="BH72" s="552"/>
      <c r="BI72" s="552"/>
      <c r="BJ72" s="552"/>
      <c r="BK72" s="552"/>
      <c r="BL72" s="552"/>
      <c r="BM72" s="552"/>
      <c r="BN72" s="552"/>
      <c r="BO72" s="552"/>
      <c r="BP72" s="552"/>
    </row>
    <row r="73" spans="1:68" x14ac:dyDescent="0.2">
      <c r="A73" s="552"/>
      <c r="B73" s="552"/>
      <c r="C73" s="552"/>
      <c r="D73" s="552"/>
      <c r="E73" s="552"/>
      <c r="F73" s="552"/>
      <c r="G73" s="552"/>
      <c r="H73" s="552"/>
      <c r="I73" s="552"/>
      <c r="J73" s="552"/>
      <c r="K73" s="552"/>
      <c r="L73" s="552"/>
      <c r="M73" s="552"/>
      <c r="N73" s="552"/>
      <c r="O73" s="552"/>
      <c r="P73" s="552"/>
      <c r="Q73" s="552"/>
      <c r="R73" s="552"/>
      <c r="S73" s="552"/>
      <c r="T73" s="552"/>
      <c r="U73" s="552"/>
      <c r="V73" s="552"/>
      <c r="W73" s="552"/>
      <c r="X73" s="552"/>
      <c r="Y73" s="552"/>
      <c r="Z73" s="552"/>
      <c r="AA73" s="552"/>
      <c r="AB73" s="552"/>
      <c r="AC73" s="552"/>
      <c r="AD73" s="552"/>
      <c r="AE73" s="552"/>
      <c r="AF73" s="552"/>
      <c r="AG73" s="552"/>
      <c r="AH73" s="552"/>
      <c r="AI73" s="552"/>
      <c r="AJ73" s="552"/>
      <c r="AK73" s="552"/>
      <c r="AL73" s="552"/>
      <c r="AM73" s="552"/>
      <c r="AN73" s="552"/>
      <c r="AO73" s="552"/>
      <c r="AP73" s="552"/>
      <c r="AQ73" s="552"/>
      <c r="AR73" s="552"/>
      <c r="AS73" s="552"/>
      <c r="AT73" s="552"/>
      <c r="AU73" s="552"/>
      <c r="AV73" s="552"/>
      <c r="AW73" s="552"/>
      <c r="AX73" s="552"/>
      <c r="AY73" s="552"/>
      <c r="AZ73" s="552"/>
      <c r="BA73" s="552"/>
      <c r="BB73" s="552"/>
      <c r="BC73" s="552"/>
      <c r="BD73" s="552"/>
      <c r="BE73" s="552"/>
      <c r="BF73" s="552"/>
      <c r="BG73" s="552"/>
      <c r="BH73" s="552"/>
      <c r="BI73" s="552"/>
      <c r="BJ73" s="552"/>
      <c r="BK73" s="552"/>
      <c r="BL73" s="552"/>
      <c r="BM73" s="552"/>
      <c r="BN73" s="552"/>
      <c r="BO73" s="552"/>
      <c r="BP73" s="552"/>
    </row>
    <row r="74" spans="1:68" x14ac:dyDescent="0.2">
      <c r="A74" s="552"/>
      <c r="B74" s="552"/>
      <c r="C74" s="552"/>
      <c r="D74" s="552"/>
      <c r="E74" s="552"/>
      <c r="F74" s="552"/>
      <c r="G74" s="552"/>
      <c r="H74" s="552"/>
      <c r="I74" s="552"/>
      <c r="J74" s="552"/>
      <c r="K74" s="552"/>
      <c r="L74" s="552"/>
      <c r="M74" s="552"/>
      <c r="N74" s="552"/>
      <c r="O74" s="552"/>
      <c r="P74" s="552"/>
      <c r="Q74" s="552"/>
      <c r="R74" s="552"/>
      <c r="S74" s="552"/>
      <c r="T74" s="552"/>
      <c r="U74" s="552"/>
      <c r="V74" s="552"/>
      <c r="W74" s="552"/>
      <c r="X74" s="552"/>
      <c r="Y74" s="552"/>
      <c r="Z74" s="552"/>
      <c r="AA74" s="552"/>
      <c r="AB74" s="552"/>
      <c r="AC74" s="552"/>
      <c r="AD74" s="552"/>
      <c r="AE74" s="552"/>
      <c r="AF74" s="552"/>
      <c r="AG74" s="552"/>
      <c r="AH74" s="552"/>
      <c r="AI74" s="552"/>
      <c r="AJ74" s="552"/>
      <c r="AK74" s="552"/>
      <c r="AL74" s="552"/>
      <c r="AM74" s="552"/>
      <c r="AN74" s="552"/>
      <c r="AO74" s="552"/>
      <c r="AP74" s="552"/>
      <c r="AQ74" s="552"/>
      <c r="AR74" s="552"/>
      <c r="AS74" s="552"/>
      <c r="AT74" s="552"/>
      <c r="AU74" s="552"/>
      <c r="AV74" s="552"/>
      <c r="AW74" s="552"/>
      <c r="AX74" s="552"/>
      <c r="AY74" s="552"/>
      <c r="AZ74" s="552"/>
      <c r="BA74" s="552"/>
      <c r="BB74" s="552"/>
      <c r="BC74" s="552"/>
      <c r="BD74" s="552"/>
      <c r="BE74" s="552"/>
      <c r="BF74" s="552"/>
      <c r="BG74" s="552"/>
      <c r="BH74" s="552"/>
      <c r="BI74" s="552"/>
      <c r="BJ74" s="552"/>
      <c r="BK74" s="552"/>
      <c r="BL74" s="552"/>
      <c r="BM74" s="552"/>
      <c r="BN74" s="552"/>
      <c r="BO74" s="552"/>
      <c r="BP74" s="552"/>
    </row>
    <row r="75" spans="1:68" x14ac:dyDescent="0.2">
      <c r="A75" s="552"/>
      <c r="B75" s="552"/>
      <c r="C75" s="552"/>
      <c r="D75" s="552"/>
      <c r="E75" s="552"/>
      <c r="F75" s="552"/>
      <c r="G75" s="552"/>
      <c r="H75" s="552"/>
      <c r="I75" s="552"/>
      <c r="J75" s="552"/>
      <c r="K75" s="552"/>
      <c r="L75" s="552"/>
      <c r="M75" s="552"/>
      <c r="N75" s="552"/>
      <c r="O75" s="552"/>
      <c r="P75" s="552"/>
      <c r="Q75" s="552"/>
      <c r="R75" s="552"/>
      <c r="S75" s="552"/>
      <c r="T75" s="552"/>
      <c r="U75" s="552"/>
      <c r="V75" s="552"/>
      <c r="W75" s="552"/>
      <c r="X75" s="552"/>
      <c r="Y75" s="552"/>
      <c r="Z75" s="552"/>
      <c r="AA75" s="552"/>
      <c r="AB75" s="552"/>
      <c r="AC75" s="552"/>
      <c r="AD75" s="552"/>
      <c r="AE75" s="552"/>
      <c r="AF75" s="552"/>
      <c r="AG75" s="552"/>
      <c r="AH75" s="552"/>
      <c r="AI75" s="552"/>
      <c r="AJ75" s="552"/>
      <c r="AK75" s="552"/>
      <c r="AL75" s="552"/>
      <c r="AM75" s="552"/>
      <c r="AN75" s="552"/>
      <c r="AO75" s="552"/>
      <c r="AP75" s="552"/>
      <c r="AQ75" s="552"/>
      <c r="AR75" s="552"/>
      <c r="AS75" s="552"/>
      <c r="AT75" s="552"/>
      <c r="AU75" s="552"/>
      <c r="AV75" s="552"/>
      <c r="AW75" s="552"/>
      <c r="AX75" s="552"/>
      <c r="AY75" s="552"/>
      <c r="AZ75" s="552"/>
      <c r="BA75" s="552"/>
      <c r="BB75" s="552"/>
      <c r="BC75" s="552"/>
      <c r="BD75" s="552"/>
      <c r="BE75" s="552"/>
      <c r="BF75" s="552"/>
      <c r="BG75" s="552"/>
      <c r="BH75" s="552"/>
      <c r="BI75" s="552"/>
      <c r="BJ75" s="552"/>
      <c r="BK75" s="552"/>
      <c r="BL75" s="552"/>
      <c r="BM75" s="552"/>
      <c r="BN75" s="552"/>
      <c r="BO75" s="552"/>
      <c r="BP75" s="552"/>
    </row>
    <row r="76" spans="1:68" x14ac:dyDescent="0.2">
      <c r="A76" s="552"/>
      <c r="B76" s="552"/>
      <c r="C76" s="552"/>
      <c r="D76" s="552"/>
      <c r="E76" s="552"/>
      <c r="F76" s="552"/>
      <c r="G76" s="552"/>
      <c r="H76" s="552"/>
      <c r="I76" s="552"/>
      <c r="J76" s="552"/>
      <c r="K76" s="552"/>
      <c r="L76" s="552"/>
      <c r="M76" s="552"/>
      <c r="N76" s="552"/>
      <c r="O76" s="552"/>
      <c r="P76" s="552"/>
      <c r="Q76" s="552"/>
      <c r="R76" s="552"/>
      <c r="S76" s="552"/>
      <c r="T76" s="552"/>
      <c r="U76" s="552"/>
      <c r="V76" s="552"/>
      <c r="W76" s="552"/>
      <c r="X76" s="552"/>
      <c r="Y76" s="552"/>
      <c r="Z76" s="552"/>
      <c r="AA76" s="552"/>
      <c r="AB76" s="552"/>
      <c r="AC76" s="552"/>
      <c r="AD76" s="552"/>
      <c r="AE76" s="552"/>
      <c r="AF76" s="552"/>
      <c r="AG76" s="552"/>
      <c r="AH76" s="552"/>
      <c r="AI76" s="552"/>
      <c r="AJ76" s="552"/>
      <c r="AK76" s="552"/>
      <c r="AL76" s="552"/>
      <c r="AM76" s="552"/>
      <c r="AN76" s="552"/>
      <c r="AO76" s="552"/>
      <c r="AP76" s="552"/>
      <c r="AQ76" s="552"/>
      <c r="AR76" s="552"/>
      <c r="AS76" s="552"/>
      <c r="AT76" s="552"/>
      <c r="AU76" s="552"/>
      <c r="AV76" s="552"/>
      <c r="AW76" s="552"/>
      <c r="AX76" s="552"/>
      <c r="AY76" s="552"/>
      <c r="AZ76" s="552"/>
      <c r="BA76" s="552"/>
      <c r="BB76" s="552"/>
      <c r="BC76" s="552"/>
      <c r="BD76" s="552"/>
      <c r="BE76" s="552"/>
      <c r="BF76" s="552"/>
      <c r="BG76" s="552"/>
      <c r="BH76" s="552"/>
      <c r="BI76" s="552"/>
      <c r="BJ76" s="552"/>
      <c r="BK76" s="552"/>
      <c r="BL76" s="552"/>
      <c r="BM76" s="552"/>
      <c r="BN76" s="552"/>
      <c r="BO76" s="552"/>
      <c r="BP76" s="552"/>
    </row>
    <row r="77" spans="1:68" x14ac:dyDescent="0.2">
      <c r="A77" s="552"/>
      <c r="B77" s="552"/>
      <c r="C77" s="552"/>
      <c r="D77" s="552"/>
      <c r="E77" s="552"/>
      <c r="F77" s="552"/>
      <c r="G77" s="552"/>
      <c r="H77" s="552"/>
      <c r="I77" s="552"/>
      <c r="J77" s="552"/>
      <c r="K77" s="552"/>
      <c r="L77" s="552"/>
      <c r="M77" s="552"/>
      <c r="N77" s="552"/>
      <c r="O77" s="552"/>
      <c r="P77" s="552"/>
      <c r="Q77" s="552"/>
      <c r="R77" s="552"/>
      <c r="S77" s="552"/>
      <c r="T77" s="552"/>
      <c r="U77" s="552"/>
      <c r="V77" s="552"/>
      <c r="W77" s="552"/>
      <c r="X77" s="552"/>
      <c r="Y77" s="552"/>
      <c r="Z77" s="552"/>
      <c r="AA77" s="552"/>
      <c r="AB77" s="552"/>
      <c r="AC77" s="552"/>
      <c r="AD77" s="552"/>
      <c r="AE77" s="552"/>
      <c r="AF77" s="552"/>
      <c r="AG77" s="552"/>
      <c r="AH77" s="552"/>
      <c r="AI77" s="552"/>
      <c r="AJ77" s="552"/>
      <c r="AK77" s="552"/>
      <c r="AL77" s="552"/>
      <c r="AM77" s="552"/>
      <c r="AN77" s="552"/>
      <c r="AO77" s="552"/>
      <c r="AP77" s="552"/>
      <c r="AQ77" s="552"/>
      <c r="AR77" s="552"/>
      <c r="AS77" s="552"/>
      <c r="AT77" s="552"/>
      <c r="AU77" s="552"/>
      <c r="AV77" s="552"/>
      <c r="AW77" s="552"/>
      <c r="AX77" s="552"/>
      <c r="AY77" s="552"/>
      <c r="AZ77" s="552"/>
      <c r="BA77" s="552"/>
      <c r="BB77" s="552"/>
      <c r="BC77" s="552"/>
      <c r="BD77" s="552"/>
      <c r="BE77" s="552"/>
      <c r="BF77" s="552"/>
      <c r="BG77" s="552"/>
      <c r="BH77" s="552"/>
      <c r="BI77" s="552"/>
      <c r="BJ77" s="552"/>
      <c r="BK77" s="552"/>
      <c r="BL77" s="552"/>
      <c r="BM77" s="552"/>
      <c r="BN77" s="552"/>
      <c r="BO77" s="552"/>
      <c r="BP77" s="552"/>
    </row>
    <row r="78" spans="1:68" x14ac:dyDescent="0.2">
      <c r="A78" s="552"/>
      <c r="B78" s="552"/>
      <c r="C78" s="552"/>
      <c r="D78" s="552"/>
      <c r="E78" s="552"/>
      <c r="F78" s="552"/>
      <c r="G78" s="552"/>
      <c r="H78" s="552"/>
      <c r="I78" s="552"/>
      <c r="J78" s="552"/>
      <c r="K78" s="552"/>
      <c r="L78" s="552"/>
      <c r="M78" s="552"/>
      <c r="N78" s="552"/>
      <c r="O78" s="552"/>
      <c r="P78" s="552"/>
      <c r="Q78" s="552"/>
      <c r="R78" s="552"/>
      <c r="S78" s="552"/>
      <c r="T78" s="552"/>
      <c r="U78" s="552"/>
      <c r="V78" s="552"/>
      <c r="W78" s="552"/>
      <c r="X78" s="552"/>
      <c r="Y78" s="552"/>
      <c r="Z78" s="552"/>
      <c r="AA78" s="552"/>
      <c r="AB78" s="552"/>
      <c r="AC78" s="552"/>
      <c r="AD78" s="552"/>
      <c r="AE78" s="552"/>
      <c r="AF78" s="552"/>
      <c r="AG78" s="552"/>
      <c r="AH78" s="552"/>
      <c r="AI78" s="552"/>
      <c r="AJ78" s="552"/>
      <c r="AK78" s="552"/>
      <c r="AL78" s="552"/>
      <c r="AM78" s="552"/>
      <c r="AN78" s="552"/>
      <c r="AO78" s="552"/>
      <c r="AP78" s="552"/>
      <c r="AQ78" s="552"/>
      <c r="AR78" s="552"/>
      <c r="AS78" s="552"/>
      <c r="AT78" s="552"/>
      <c r="AU78" s="552"/>
      <c r="AV78" s="552"/>
      <c r="AW78" s="552"/>
      <c r="AX78" s="552"/>
      <c r="AY78" s="552"/>
      <c r="AZ78" s="552"/>
      <c r="BA78" s="552"/>
      <c r="BB78" s="552"/>
      <c r="BC78" s="552"/>
      <c r="BD78" s="552"/>
      <c r="BE78" s="552"/>
      <c r="BF78" s="552"/>
      <c r="BG78" s="552"/>
      <c r="BH78" s="552"/>
      <c r="BI78" s="552"/>
      <c r="BJ78" s="552"/>
      <c r="BK78" s="552"/>
      <c r="BL78" s="552"/>
      <c r="BM78" s="552"/>
      <c r="BN78" s="552"/>
      <c r="BO78" s="552"/>
      <c r="BP78" s="552"/>
    </row>
    <row r="79" spans="1:68" x14ac:dyDescent="0.2">
      <c r="A79" s="552"/>
      <c r="B79" s="552"/>
      <c r="C79" s="552"/>
      <c r="D79" s="552"/>
      <c r="E79" s="552"/>
      <c r="F79" s="552"/>
      <c r="G79" s="552"/>
      <c r="H79" s="552"/>
      <c r="I79" s="552"/>
      <c r="J79" s="552"/>
      <c r="K79" s="552"/>
      <c r="L79" s="552"/>
      <c r="M79" s="552"/>
      <c r="N79" s="552"/>
      <c r="O79" s="552"/>
      <c r="P79" s="552"/>
      <c r="Q79" s="552"/>
      <c r="R79" s="552"/>
      <c r="S79" s="552"/>
      <c r="T79" s="552"/>
      <c r="U79" s="552"/>
      <c r="V79" s="552"/>
      <c r="W79" s="552"/>
      <c r="X79" s="552"/>
      <c r="Y79" s="552"/>
      <c r="Z79" s="552"/>
      <c r="AA79" s="552"/>
      <c r="AB79" s="552"/>
      <c r="AC79" s="552"/>
      <c r="AD79" s="552"/>
      <c r="AE79" s="552"/>
      <c r="AF79" s="552"/>
      <c r="AG79" s="552"/>
      <c r="AH79" s="552"/>
      <c r="AI79" s="552"/>
      <c r="AJ79" s="552"/>
      <c r="AK79" s="552"/>
      <c r="AL79" s="552"/>
      <c r="AM79" s="552"/>
      <c r="AN79" s="552"/>
      <c r="AO79" s="552"/>
      <c r="AP79" s="552"/>
      <c r="AQ79" s="552"/>
      <c r="AR79" s="552"/>
      <c r="AS79" s="552"/>
      <c r="AT79" s="552"/>
      <c r="AU79" s="552"/>
      <c r="AV79" s="552"/>
      <c r="AW79" s="552"/>
      <c r="AX79" s="552"/>
      <c r="AY79" s="552"/>
      <c r="AZ79" s="552"/>
      <c r="BA79" s="552"/>
      <c r="BB79" s="552"/>
      <c r="BC79" s="552"/>
      <c r="BD79" s="552"/>
      <c r="BE79" s="552"/>
      <c r="BF79" s="552"/>
      <c r="BG79" s="552"/>
      <c r="BH79" s="552"/>
      <c r="BI79" s="552"/>
      <c r="BJ79" s="552"/>
      <c r="BK79" s="552"/>
      <c r="BL79" s="552"/>
      <c r="BM79" s="552"/>
      <c r="BN79" s="552"/>
      <c r="BO79" s="552"/>
      <c r="BP79" s="552"/>
    </row>
    <row r="80" spans="1:68" x14ac:dyDescent="0.2">
      <c r="A80" s="552"/>
      <c r="B80" s="552"/>
      <c r="C80" s="552"/>
      <c r="D80" s="552"/>
      <c r="E80" s="552"/>
      <c r="F80" s="552"/>
      <c r="G80" s="552"/>
      <c r="H80" s="552"/>
      <c r="I80" s="552"/>
      <c r="J80" s="552"/>
      <c r="K80" s="552"/>
      <c r="L80" s="552"/>
      <c r="M80" s="552"/>
      <c r="N80" s="552"/>
      <c r="O80" s="552"/>
      <c r="P80" s="552"/>
      <c r="Q80" s="552"/>
      <c r="R80" s="552"/>
      <c r="S80" s="552"/>
      <c r="T80" s="552"/>
      <c r="U80" s="552"/>
      <c r="V80" s="552"/>
      <c r="W80" s="552"/>
      <c r="X80" s="552"/>
      <c r="Y80" s="552"/>
      <c r="Z80" s="552"/>
      <c r="AA80" s="552"/>
      <c r="AB80" s="552"/>
      <c r="AC80" s="552"/>
      <c r="AD80" s="552"/>
      <c r="AE80" s="552"/>
      <c r="AF80" s="552"/>
      <c r="AG80" s="552"/>
      <c r="AH80" s="552"/>
      <c r="AI80" s="552"/>
      <c r="AJ80" s="552"/>
      <c r="AK80" s="552"/>
      <c r="AL80" s="552"/>
      <c r="AM80" s="552"/>
      <c r="AN80" s="552"/>
      <c r="AO80" s="552"/>
      <c r="AP80" s="552"/>
      <c r="AQ80" s="552"/>
      <c r="AR80" s="552"/>
      <c r="AS80" s="552"/>
      <c r="AT80" s="552"/>
      <c r="AU80" s="552"/>
      <c r="AV80" s="552"/>
      <c r="AW80" s="552"/>
      <c r="AX80" s="552"/>
      <c r="AY80" s="552"/>
      <c r="AZ80" s="552"/>
      <c r="BA80" s="552"/>
      <c r="BB80" s="552"/>
      <c r="BC80" s="552"/>
      <c r="BD80" s="552"/>
      <c r="BE80" s="552"/>
      <c r="BF80" s="552"/>
      <c r="BG80" s="552"/>
      <c r="BH80" s="552"/>
      <c r="BI80" s="552"/>
      <c r="BJ80" s="552"/>
      <c r="BK80" s="552"/>
      <c r="BL80" s="552"/>
      <c r="BM80" s="552"/>
      <c r="BN80" s="552"/>
      <c r="BO80" s="552"/>
      <c r="BP80" s="552"/>
    </row>
    <row r="81" spans="1:68" x14ac:dyDescent="0.2">
      <c r="A81" s="552"/>
      <c r="B81" s="552"/>
      <c r="C81" s="552"/>
      <c r="D81" s="552"/>
      <c r="E81" s="552"/>
      <c r="F81" s="552"/>
      <c r="G81" s="552"/>
      <c r="H81" s="552"/>
      <c r="I81" s="552"/>
      <c r="J81" s="552"/>
      <c r="K81" s="552"/>
      <c r="L81" s="552"/>
      <c r="M81" s="552"/>
      <c r="N81" s="552"/>
      <c r="O81" s="552"/>
      <c r="P81" s="552"/>
      <c r="Q81" s="552"/>
      <c r="R81" s="552"/>
      <c r="S81" s="552"/>
      <c r="T81" s="552"/>
      <c r="U81" s="552"/>
      <c r="V81" s="552"/>
      <c r="W81" s="552"/>
      <c r="X81" s="552"/>
      <c r="Y81" s="552"/>
      <c r="Z81" s="552"/>
      <c r="AA81" s="552"/>
      <c r="AB81" s="552"/>
      <c r="AC81" s="552"/>
      <c r="AD81" s="552"/>
      <c r="AE81" s="552"/>
      <c r="AF81" s="552"/>
      <c r="AG81" s="552"/>
      <c r="AH81" s="552"/>
      <c r="AI81" s="552"/>
      <c r="AJ81" s="552"/>
      <c r="AK81" s="552"/>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row>
    <row r="82" spans="1:68" x14ac:dyDescent="0.2">
      <c r="A82" s="552"/>
      <c r="B82" s="552"/>
      <c r="C82" s="552"/>
      <c r="D82" s="552"/>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2"/>
      <c r="AQ82" s="552"/>
      <c r="AR82" s="552"/>
      <c r="AS82" s="552"/>
      <c r="AT82" s="552"/>
      <c r="AU82" s="552"/>
      <c r="AV82" s="552"/>
      <c r="AW82" s="552"/>
      <c r="AX82" s="552"/>
      <c r="AY82" s="552"/>
      <c r="AZ82" s="552"/>
      <c r="BA82" s="552"/>
      <c r="BB82" s="552"/>
      <c r="BC82" s="552"/>
      <c r="BD82" s="552"/>
      <c r="BE82" s="552"/>
      <c r="BF82" s="552"/>
      <c r="BG82" s="552"/>
      <c r="BH82" s="552"/>
      <c r="BI82" s="552"/>
      <c r="BJ82" s="552"/>
      <c r="BK82" s="552"/>
      <c r="BL82" s="552"/>
      <c r="BM82" s="552"/>
      <c r="BN82" s="552"/>
      <c r="BO82" s="552"/>
      <c r="BP82" s="552"/>
    </row>
    <row r="83" spans="1:68" x14ac:dyDescent="0.2">
      <c r="A83" s="552"/>
      <c r="B83" s="552"/>
      <c r="C83" s="552"/>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2"/>
      <c r="AQ83" s="552"/>
      <c r="AR83" s="552"/>
      <c r="AS83" s="552"/>
      <c r="AT83" s="552"/>
      <c r="AU83" s="552"/>
      <c r="AV83" s="552"/>
      <c r="AW83" s="552"/>
      <c r="AX83" s="552"/>
      <c r="AY83" s="552"/>
      <c r="AZ83" s="552"/>
      <c r="BA83" s="552"/>
      <c r="BB83" s="552"/>
      <c r="BC83" s="552"/>
      <c r="BD83" s="552"/>
      <c r="BE83" s="552"/>
      <c r="BF83" s="552"/>
      <c r="BG83" s="552"/>
      <c r="BH83" s="552"/>
      <c r="BI83" s="552"/>
      <c r="BJ83" s="552"/>
      <c r="BK83" s="552"/>
      <c r="BL83" s="552"/>
      <c r="BM83" s="552"/>
      <c r="BN83" s="552"/>
      <c r="BO83" s="552"/>
      <c r="BP83" s="552"/>
    </row>
    <row r="84" spans="1:68" x14ac:dyDescent="0.2">
      <c r="A84" s="552"/>
      <c r="B84" s="552"/>
      <c r="C84" s="552"/>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2"/>
      <c r="AQ84" s="552"/>
      <c r="AR84" s="552"/>
      <c r="AS84" s="552"/>
      <c r="AT84" s="552"/>
      <c r="AU84" s="552"/>
      <c r="AV84" s="552"/>
      <c r="AW84" s="552"/>
      <c r="AX84" s="552"/>
      <c r="AY84" s="552"/>
      <c r="AZ84" s="552"/>
      <c r="BA84" s="552"/>
      <c r="BB84" s="552"/>
      <c r="BC84" s="552"/>
      <c r="BD84" s="552"/>
      <c r="BE84" s="552"/>
      <c r="BF84" s="552"/>
      <c r="BG84" s="552"/>
      <c r="BH84" s="552"/>
      <c r="BI84" s="552"/>
      <c r="BJ84" s="552"/>
      <c r="BK84" s="552"/>
      <c r="BL84" s="552"/>
      <c r="BM84" s="552"/>
      <c r="BN84" s="552"/>
      <c r="BO84" s="552"/>
      <c r="BP84" s="552"/>
    </row>
    <row r="85" spans="1:68" x14ac:dyDescent="0.2">
      <c r="A85" s="552"/>
      <c r="B85" s="552"/>
      <c r="C85" s="552"/>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2"/>
      <c r="AQ85" s="552"/>
      <c r="AR85" s="552"/>
      <c r="AS85" s="552"/>
      <c r="AT85" s="552"/>
      <c r="AU85" s="552"/>
      <c r="AV85" s="552"/>
      <c r="AW85" s="552"/>
      <c r="AX85" s="552"/>
      <c r="AY85" s="552"/>
      <c r="AZ85" s="552"/>
      <c r="BA85" s="552"/>
      <c r="BB85" s="552"/>
      <c r="BC85" s="552"/>
      <c r="BD85" s="552"/>
      <c r="BE85" s="552"/>
      <c r="BF85" s="552"/>
      <c r="BG85" s="552"/>
      <c r="BH85" s="552"/>
      <c r="BI85" s="552"/>
      <c r="BJ85" s="552"/>
      <c r="BK85" s="552"/>
      <c r="BL85" s="552"/>
      <c r="BM85" s="552"/>
      <c r="BN85" s="552"/>
      <c r="BO85" s="552"/>
      <c r="BP85" s="552"/>
    </row>
    <row r="86" spans="1:68" x14ac:dyDescent="0.2">
      <c r="A86" s="552"/>
      <c r="B86" s="552"/>
      <c r="C86" s="552"/>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552"/>
      <c r="AQ86" s="552"/>
      <c r="AR86" s="552"/>
      <c r="AS86" s="552"/>
      <c r="AT86" s="552"/>
      <c r="AU86" s="552"/>
      <c r="AV86" s="552"/>
      <c r="AW86" s="552"/>
      <c r="AX86" s="552"/>
      <c r="AY86" s="552"/>
      <c r="AZ86" s="552"/>
      <c r="BA86" s="552"/>
      <c r="BB86" s="552"/>
      <c r="BC86" s="552"/>
      <c r="BD86" s="552"/>
      <c r="BE86" s="552"/>
      <c r="BF86" s="552"/>
      <c r="BG86" s="552"/>
      <c r="BH86" s="552"/>
      <c r="BI86" s="552"/>
      <c r="BJ86" s="552"/>
      <c r="BK86" s="552"/>
      <c r="BL86" s="552"/>
      <c r="BM86" s="552"/>
      <c r="BN86" s="552"/>
      <c r="BO86" s="552"/>
      <c r="BP86" s="552"/>
    </row>
    <row r="87" spans="1:68" x14ac:dyDescent="0.2">
      <c r="A87" s="552"/>
      <c r="B87" s="552"/>
      <c r="C87" s="552"/>
      <c r="D87" s="552"/>
      <c r="E87" s="552"/>
      <c r="F87" s="552"/>
      <c r="G87" s="552"/>
      <c r="H87" s="552"/>
      <c r="I87" s="552"/>
      <c r="J87" s="552"/>
      <c r="K87" s="552"/>
      <c r="L87" s="552"/>
      <c r="M87" s="552"/>
      <c r="N87" s="552"/>
      <c r="O87" s="552"/>
      <c r="P87" s="552"/>
      <c r="Q87" s="552"/>
      <c r="R87" s="552"/>
      <c r="S87" s="552"/>
      <c r="T87" s="552"/>
      <c r="U87" s="552"/>
      <c r="V87" s="552"/>
      <c r="W87" s="552"/>
      <c r="X87" s="552"/>
      <c r="Y87" s="552"/>
      <c r="Z87" s="552"/>
      <c r="AA87" s="552"/>
      <c r="AB87" s="552"/>
      <c r="AC87" s="552"/>
      <c r="AD87" s="552"/>
      <c r="AE87" s="552"/>
      <c r="AF87" s="552"/>
      <c r="AG87" s="552"/>
      <c r="AH87" s="552"/>
      <c r="AI87" s="552"/>
      <c r="AJ87" s="552"/>
      <c r="AK87" s="552"/>
      <c r="AL87" s="552"/>
      <c r="AM87" s="552"/>
      <c r="AN87" s="552"/>
      <c r="AO87" s="552"/>
      <c r="AP87" s="552"/>
      <c r="AQ87" s="552"/>
      <c r="AR87" s="552"/>
      <c r="AS87" s="552"/>
      <c r="AT87" s="552"/>
      <c r="AU87" s="552"/>
      <c r="AV87" s="552"/>
      <c r="AW87" s="552"/>
      <c r="AX87" s="552"/>
      <c r="AY87" s="552"/>
      <c r="AZ87" s="552"/>
      <c r="BA87" s="552"/>
      <c r="BB87" s="552"/>
      <c r="BC87" s="552"/>
      <c r="BD87" s="552"/>
      <c r="BE87" s="552"/>
      <c r="BF87" s="552"/>
      <c r="BG87" s="552"/>
      <c r="BH87" s="552"/>
      <c r="BI87" s="552"/>
      <c r="BJ87" s="552"/>
      <c r="BK87" s="552"/>
      <c r="BL87" s="552"/>
      <c r="BM87" s="552"/>
      <c r="BN87" s="552"/>
      <c r="BO87" s="552"/>
      <c r="BP87" s="552"/>
    </row>
    <row r="88" spans="1:68" x14ac:dyDescent="0.2">
      <c r="A88" s="552"/>
      <c r="B88" s="552"/>
      <c r="C88" s="552"/>
      <c r="D88" s="552"/>
      <c r="E88" s="552"/>
      <c r="F88" s="552"/>
      <c r="G88" s="552"/>
      <c r="H88" s="552"/>
      <c r="I88" s="552"/>
      <c r="J88" s="552"/>
      <c r="K88" s="552"/>
      <c r="L88" s="552"/>
      <c r="M88" s="552"/>
      <c r="N88" s="552"/>
      <c r="O88" s="552"/>
      <c r="P88" s="552"/>
      <c r="Q88" s="552"/>
      <c r="R88" s="552"/>
      <c r="S88" s="552"/>
      <c r="T88" s="552"/>
      <c r="U88" s="552"/>
      <c r="V88" s="552"/>
      <c r="W88" s="552"/>
      <c r="X88" s="552"/>
      <c r="Y88" s="552"/>
      <c r="Z88" s="552"/>
      <c r="AA88" s="552"/>
      <c r="AB88" s="552"/>
      <c r="AC88" s="552"/>
      <c r="AD88" s="552"/>
      <c r="AE88" s="552"/>
      <c r="AF88" s="552"/>
      <c r="AG88" s="552"/>
      <c r="AH88" s="552"/>
      <c r="AI88" s="552"/>
      <c r="AJ88" s="552"/>
      <c r="AK88" s="552"/>
      <c r="AL88" s="552"/>
      <c r="AM88" s="552"/>
      <c r="AN88" s="552"/>
      <c r="AO88" s="552"/>
      <c r="AP88" s="552"/>
      <c r="AQ88" s="552"/>
      <c r="AR88" s="552"/>
      <c r="AS88" s="552"/>
      <c r="AT88" s="552"/>
      <c r="AU88" s="552"/>
      <c r="AV88" s="552"/>
      <c r="AW88" s="552"/>
      <c r="AX88" s="552"/>
      <c r="AY88" s="552"/>
      <c r="AZ88" s="552"/>
      <c r="BA88" s="552"/>
      <c r="BB88" s="552"/>
      <c r="BC88" s="552"/>
      <c r="BD88" s="552"/>
      <c r="BE88" s="552"/>
      <c r="BF88" s="552"/>
      <c r="BG88" s="552"/>
      <c r="BH88" s="552"/>
      <c r="BI88" s="552"/>
      <c r="BJ88" s="552"/>
      <c r="BK88" s="552"/>
      <c r="BL88" s="552"/>
      <c r="BM88" s="552"/>
      <c r="BN88" s="552"/>
      <c r="BO88" s="552"/>
      <c r="BP88" s="552"/>
    </row>
    <row r="89" spans="1:68" x14ac:dyDescent="0.2">
      <c r="A89" s="552"/>
      <c r="B89" s="552"/>
      <c r="C89" s="552"/>
      <c r="D89" s="552"/>
      <c r="E89" s="552"/>
      <c r="F89" s="552"/>
      <c r="G89" s="552"/>
      <c r="H89" s="552"/>
      <c r="I89" s="552"/>
      <c r="J89" s="552"/>
      <c r="K89" s="552"/>
      <c r="L89" s="552"/>
      <c r="M89" s="552"/>
      <c r="N89" s="552"/>
      <c r="O89" s="552"/>
      <c r="P89" s="552"/>
      <c r="Q89" s="552"/>
      <c r="R89" s="552"/>
      <c r="S89" s="552"/>
      <c r="T89" s="552"/>
      <c r="U89" s="552"/>
      <c r="V89" s="552"/>
      <c r="W89" s="552"/>
      <c r="X89" s="552"/>
      <c r="Y89" s="552"/>
      <c r="Z89" s="552"/>
      <c r="AA89" s="552"/>
      <c r="AB89" s="552"/>
      <c r="AC89" s="552"/>
      <c r="AD89" s="552"/>
      <c r="AE89" s="552"/>
      <c r="AF89" s="552"/>
      <c r="AG89" s="552"/>
      <c r="AH89" s="552"/>
      <c r="AI89" s="552"/>
      <c r="AJ89" s="552"/>
      <c r="AK89" s="552"/>
      <c r="AL89" s="552"/>
      <c r="AM89" s="552"/>
      <c r="AN89" s="552"/>
      <c r="AO89" s="552"/>
      <c r="AP89" s="552"/>
      <c r="AQ89" s="552"/>
      <c r="AR89" s="552"/>
      <c r="AS89" s="552"/>
      <c r="AT89" s="552"/>
      <c r="AU89" s="552"/>
      <c r="AV89" s="552"/>
      <c r="AW89" s="552"/>
      <c r="AX89" s="552"/>
      <c r="AY89" s="552"/>
      <c r="AZ89" s="552"/>
      <c r="BA89" s="552"/>
      <c r="BB89" s="552"/>
      <c r="BC89" s="552"/>
      <c r="BD89" s="552"/>
      <c r="BE89" s="552"/>
      <c r="BF89" s="552"/>
      <c r="BG89" s="552"/>
      <c r="BH89" s="552"/>
      <c r="BI89" s="552"/>
      <c r="BJ89" s="552"/>
      <c r="BK89" s="552"/>
      <c r="BL89" s="552"/>
      <c r="BM89" s="552"/>
      <c r="BN89" s="552"/>
      <c r="BO89" s="552"/>
      <c r="BP89" s="552"/>
    </row>
    <row r="90" spans="1:68" x14ac:dyDescent="0.2">
      <c r="A90" s="552"/>
      <c r="B90" s="552"/>
      <c r="C90" s="552"/>
      <c r="D90" s="552"/>
      <c r="E90" s="552"/>
      <c r="F90" s="552"/>
      <c r="G90" s="552"/>
      <c r="H90" s="552"/>
      <c r="I90" s="552"/>
      <c r="J90" s="552"/>
      <c r="K90" s="552"/>
      <c r="L90" s="552"/>
      <c r="M90" s="552"/>
      <c r="N90" s="552"/>
      <c r="O90" s="552"/>
      <c r="P90" s="552"/>
      <c r="Q90" s="552"/>
      <c r="R90" s="552"/>
      <c r="S90" s="552"/>
      <c r="T90" s="552"/>
      <c r="U90" s="552"/>
      <c r="V90" s="552"/>
      <c r="W90" s="552"/>
      <c r="X90" s="552"/>
      <c r="Y90" s="552"/>
      <c r="Z90" s="552"/>
      <c r="AA90" s="552"/>
      <c r="AB90" s="552"/>
      <c r="AC90" s="552"/>
      <c r="AD90" s="552"/>
      <c r="AE90" s="552"/>
      <c r="AF90" s="552"/>
      <c r="AG90" s="552"/>
      <c r="AH90" s="552"/>
      <c r="AI90" s="552"/>
      <c r="AJ90" s="552"/>
      <c r="AK90" s="552"/>
      <c r="AL90" s="552"/>
      <c r="AM90" s="552"/>
      <c r="AN90" s="552"/>
      <c r="AO90" s="552"/>
      <c r="AP90" s="552"/>
      <c r="AQ90" s="552"/>
      <c r="AR90" s="552"/>
      <c r="AS90" s="552"/>
      <c r="AT90" s="552"/>
      <c r="AU90" s="552"/>
      <c r="AV90" s="552"/>
      <c r="AW90" s="552"/>
      <c r="AX90" s="552"/>
      <c r="AY90" s="552"/>
      <c r="AZ90" s="552"/>
      <c r="BA90" s="552"/>
      <c r="BB90" s="552"/>
      <c r="BC90" s="552"/>
      <c r="BD90" s="552"/>
      <c r="BE90" s="552"/>
      <c r="BF90" s="552"/>
      <c r="BG90" s="552"/>
      <c r="BH90" s="552"/>
      <c r="BI90" s="552"/>
      <c r="BJ90" s="552"/>
      <c r="BK90" s="552"/>
      <c r="BL90" s="552"/>
      <c r="BM90" s="552"/>
      <c r="BN90" s="552"/>
      <c r="BO90" s="552"/>
      <c r="BP90" s="552"/>
    </row>
    <row r="91" spans="1:68" x14ac:dyDescent="0.2">
      <c r="A91" s="552"/>
      <c r="B91" s="552"/>
      <c r="C91" s="552"/>
      <c r="D91" s="552"/>
      <c r="E91" s="552"/>
      <c r="F91" s="552"/>
      <c r="G91" s="552"/>
      <c r="H91" s="552"/>
      <c r="I91" s="552"/>
      <c r="J91" s="552"/>
      <c r="K91" s="552"/>
      <c r="L91" s="552"/>
      <c r="M91" s="552"/>
      <c r="N91" s="552"/>
      <c r="O91" s="552"/>
      <c r="P91" s="552"/>
      <c r="Q91" s="552"/>
      <c r="R91" s="552"/>
      <c r="S91" s="552"/>
      <c r="T91" s="552"/>
      <c r="U91" s="552"/>
      <c r="V91" s="552"/>
      <c r="W91" s="552"/>
      <c r="X91" s="552"/>
      <c r="Y91" s="552"/>
      <c r="Z91" s="552"/>
      <c r="AA91" s="552"/>
      <c r="AB91" s="552"/>
      <c r="AC91" s="552"/>
      <c r="AD91" s="552"/>
      <c r="AE91" s="552"/>
      <c r="AF91" s="552"/>
      <c r="AG91" s="552"/>
      <c r="AH91" s="552"/>
      <c r="AI91" s="552"/>
      <c r="AJ91" s="552"/>
      <c r="AK91" s="552"/>
      <c r="AL91" s="552"/>
      <c r="AM91" s="552"/>
      <c r="AN91" s="552"/>
      <c r="AO91" s="552"/>
      <c r="AP91" s="552"/>
      <c r="AQ91" s="552"/>
      <c r="AR91" s="552"/>
      <c r="AS91" s="552"/>
      <c r="AT91" s="552"/>
      <c r="AU91" s="552"/>
      <c r="AV91" s="552"/>
      <c r="AW91" s="552"/>
      <c r="AX91" s="552"/>
      <c r="AY91" s="552"/>
      <c r="AZ91" s="552"/>
      <c r="BA91" s="552"/>
      <c r="BB91" s="552"/>
      <c r="BC91" s="552"/>
      <c r="BD91" s="552"/>
      <c r="BE91" s="552"/>
      <c r="BF91" s="552"/>
      <c r="BG91" s="552"/>
      <c r="BH91" s="552"/>
      <c r="BI91" s="552"/>
      <c r="BJ91" s="552"/>
      <c r="BK91" s="552"/>
      <c r="BL91" s="552"/>
      <c r="BM91" s="552"/>
      <c r="BN91" s="552"/>
      <c r="BO91" s="552"/>
      <c r="BP91" s="552"/>
    </row>
    <row r="92" spans="1:68" x14ac:dyDescent="0.2">
      <c r="A92" s="552"/>
      <c r="B92" s="552"/>
      <c r="C92" s="552"/>
      <c r="D92" s="552"/>
      <c r="E92" s="552"/>
      <c r="F92" s="552"/>
      <c r="G92" s="552"/>
      <c r="H92" s="552"/>
      <c r="I92" s="552"/>
      <c r="J92" s="552"/>
      <c r="K92" s="552"/>
      <c r="L92" s="552"/>
      <c r="M92" s="552"/>
      <c r="N92" s="552"/>
      <c r="O92" s="552"/>
      <c r="P92" s="552"/>
      <c r="Q92" s="552"/>
      <c r="R92" s="552"/>
      <c r="S92" s="552"/>
      <c r="T92" s="552"/>
      <c r="U92" s="552"/>
      <c r="V92" s="552"/>
      <c r="W92" s="552"/>
      <c r="X92" s="552"/>
      <c r="Y92" s="552"/>
      <c r="Z92" s="552"/>
      <c r="AA92" s="552"/>
      <c r="AB92" s="552"/>
      <c r="AC92" s="552"/>
      <c r="AD92" s="552"/>
      <c r="AE92" s="552"/>
      <c r="AF92" s="552"/>
      <c r="AG92" s="552"/>
      <c r="AH92" s="552"/>
      <c r="AI92" s="552"/>
      <c r="AJ92" s="552"/>
      <c r="AK92" s="552"/>
      <c r="AL92" s="552"/>
      <c r="AM92" s="552"/>
      <c r="AN92" s="552"/>
      <c r="AO92" s="552"/>
      <c r="AP92" s="552"/>
      <c r="AQ92" s="552"/>
      <c r="AR92" s="552"/>
      <c r="AS92" s="552"/>
      <c r="AT92" s="552"/>
      <c r="AU92" s="552"/>
      <c r="AV92" s="552"/>
      <c r="AW92" s="552"/>
      <c r="AX92" s="552"/>
      <c r="AY92" s="552"/>
      <c r="AZ92" s="552"/>
      <c r="BA92" s="552"/>
      <c r="BB92" s="552"/>
      <c r="BC92" s="552"/>
      <c r="BD92" s="552"/>
      <c r="BE92" s="552"/>
      <c r="BF92" s="552"/>
      <c r="BG92" s="552"/>
      <c r="BH92" s="552"/>
      <c r="BI92" s="552"/>
      <c r="BJ92" s="552"/>
      <c r="BK92" s="552"/>
      <c r="BL92" s="552"/>
      <c r="BM92" s="552"/>
      <c r="BN92" s="552"/>
      <c r="BO92" s="552"/>
      <c r="BP92" s="552"/>
    </row>
    <row r="93" spans="1:68" x14ac:dyDescent="0.2">
      <c r="A93" s="552"/>
      <c r="B93" s="552"/>
      <c r="C93" s="552"/>
      <c r="D93" s="552"/>
      <c r="E93" s="552"/>
      <c r="F93" s="552"/>
      <c r="G93" s="552"/>
      <c r="H93" s="552"/>
      <c r="I93" s="552"/>
      <c r="J93" s="552"/>
      <c r="K93" s="552"/>
      <c r="L93" s="552"/>
      <c r="M93" s="552"/>
      <c r="N93" s="552"/>
      <c r="O93" s="552"/>
      <c r="P93" s="552"/>
      <c r="Q93" s="552"/>
      <c r="R93" s="552"/>
      <c r="S93" s="552"/>
      <c r="T93" s="552"/>
      <c r="U93" s="552"/>
      <c r="V93" s="552"/>
      <c r="W93" s="552"/>
      <c r="X93" s="552"/>
      <c r="Y93" s="552"/>
      <c r="Z93" s="552"/>
      <c r="AA93" s="552"/>
      <c r="AB93" s="552"/>
      <c r="AC93" s="552"/>
      <c r="AD93" s="552"/>
      <c r="AE93" s="552"/>
      <c r="AF93" s="552"/>
      <c r="AG93" s="552"/>
      <c r="AH93" s="552"/>
      <c r="AI93" s="552"/>
      <c r="AJ93" s="552"/>
      <c r="AK93" s="552"/>
      <c r="AL93" s="552"/>
      <c r="AM93" s="552"/>
      <c r="AN93" s="552"/>
      <c r="AO93" s="552"/>
      <c r="AP93" s="552"/>
      <c r="AQ93" s="552"/>
      <c r="AR93" s="552"/>
      <c r="AS93" s="552"/>
      <c r="AT93" s="552"/>
      <c r="AU93" s="552"/>
      <c r="AV93" s="552"/>
      <c r="AW93" s="552"/>
      <c r="AX93" s="552"/>
      <c r="AY93" s="552"/>
      <c r="AZ93" s="552"/>
      <c r="BA93" s="552"/>
      <c r="BB93" s="552"/>
      <c r="BC93" s="552"/>
      <c r="BD93" s="552"/>
      <c r="BE93" s="552"/>
      <c r="BF93" s="552"/>
      <c r="BG93" s="552"/>
      <c r="BH93" s="552"/>
      <c r="BI93" s="552"/>
      <c r="BJ93" s="552"/>
      <c r="BK93" s="552"/>
      <c r="BL93" s="552"/>
      <c r="BM93" s="552"/>
      <c r="BN93" s="552"/>
      <c r="BO93" s="552"/>
      <c r="BP93" s="552"/>
    </row>
    <row r="94" spans="1:68" x14ac:dyDescent="0.2">
      <c r="A94" s="552"/>
      <c r="B94" s="552"/>
      <c r="C94" s="552"/>
      <c r="D94" s="552"/>
      <c r="E94" s="552"/>
      <c r="F94" s="552"/>
      <c r="G94" s="552"/>
      <c r="H94" s="552"/>
      <c r="I94" s="552"/>
      <c r="J94" s="552"/>
      <c r="K94" s="552"/>
      <c r="L94" s="552"/>
      <c r="M94" s="552"/>
      <c r="N94" s="552"/>
      <c r="O94" s="552"/>
      <c r="P94" s="552"/>
      <c r="Q94" s="552"/>
      <c r="R94" s="552"/>
      <c r="S94" s="552"/>
      <c r="T94" s="552"/>
      <c r="U94" s="552"/>
      <c r="V94" s="552"/>
      <c r="W94" s="552"/>
      <c r="X94" s="552"/>
      <c r="Y94" s="552"/>
      <c r="Z94" s="552"/>
      <c r="AA94" s="552"/>
      <c r="AB94" s="552"/>
      <c r="AC94" s="552"/>
      <c r="AD94" s="552"/>
      <c r="AE94" s="552"/>
      <c r="AF94" s="552"/>
      <c r="AG94" s="552"/>
      <c r="AH94" s="552"/>
      <c r="AI94" s="552"/>
      <c r="AJ94" s="552"/>
      <c r="AK94" s="552"/>
      <c r="AL94" s="552"/>
      <c r="AM94" s="552"/>
      <c r="AN94" s="552"/>
      <c r="AO94" s="552"/>
      <c r="AP94" s="552"/>
      <c r="AQ94" s="552"/>
      <c r="AR94" s="552"/>
      <c r="AS94" s="552"/>
      <c r="AT94" s="552"/>
      <c r="AU94" s="552"/>
      <c r="AV94" s="552"/>
      <c r="AW94" s="552"/>
      <c r="AX94" s="552"/>
      <c r="AY94" s="552"/>
      <c r="AZ94" s="552"/>
      <c r="BA94" s="552"/>
      <c r="BB94" s="552"/>
      <c r="BC94" s="552"/>
      <c r="BD94" s="552"/>
      <c r="BE94" s="552"/>
      <c r="BF94" s="552"/>
      <c r="BG94" s="552"/>
      <c r="BH94" s="552"/>
      <c r="BI94" s="552"/>
      <c r="BJ94" s="552"/>
      <c r="BK94" s="552"/>
      <c r="BL94" s="552"/>
      <c r="BM94" s="552"/>
      <c r="BN94" s="552"/>
      <c r="BO94" s="552"/>
      <c r="BP94" s="552"/>
    </row>
    <row r="95" spans="1:68" x14ac:dyDescent="0.2">
      <c r="A95" s="552"/>
      <c r="B95" s="552"/>
      <c r="C95" s="552"/>
      <c r="D95" s="552"/>
      <c r="E95" s="552"/>
      <c r="F95" s="552"/>
      <c r="G95" s="552"/>
      <c r="H95" s="552"/>
      <c r="I95" s="552"/>
      <c r="J95" s="552"/>
      <c r="K95" s="552"/>
      <c r="L95" s="552"/>
      <c r="M95" s="552"/>
      <c r="N95" s="552"/>
      <c r="O95" s="552"/>
      <c r="P95" s="552"/>
      <c r="Q95" s="552"/>
      <c r="R95" s="552"/>
      <c r="S95" s="552"/>
      <c r="T95" s="552"/>
      <c r="U95" s="552"/>
      <c r="V95" s="552"/>
      <c r="W95" s="552"/>
      <c r="X95" s="552"/>
      <c r="Y95" s="552"/>
      <c r="Z95" s="552"/>
      <c r="AA95" s="552"/>
      <c r="AB95" s="552"/>
      <c r="AC95" s="552"/>
      <c r="AD95" s="552"/>
      <c r="AE95" s="552"/>
      <c r="AF95" s="552"/>
      <c r="AG95" s="552"/>
      <c r="AH95" s="552"/>
      <c r="AI95" s="552"/>
      <c r="AJ95" s="552"/>
      <c r="AK95" s="552"/>
      <c r="AL95" s="552"/>
      <c r="AM95" s="552"/>
      <c r="AN95" s="552"/>
      <c r="AO95" s="552"/>
      <c r="AP95" s="552"/>
      <c r="AQ95" s="552"/>
      <c r="AR95" s="552"/>
      <c r="AS95" s="552"/>
      <c r="AT95" s="552"/>
      <c r="AU95" s="552"/>
      <c r="AV95" s="552"/>
      <c r="AW95" s="552"/>
      <c r="AX95" s="552"/>
      <c r="AY95" s="552"/>
      <c r="AZ95" s="552"/>
      <c r="BA95" s="552"/>
      <c r="BB95" s="552"/>
      <c r="BC95" s="552"/>
      <c r="BD95" s="552"/>
      <c r="BE95" s="552"/>
      <c r="BF95" s="552"/>
      <c r="BG95" s="552"/>
      <c r="BH95" s="552"/>
      <c r="BI95" s="552"/>
      <c r="BJ95" s="552"/>
      <c r="BK95" s="552"/>
      <c r="BL95" s="552"/>
      <c r="BM95" s="552"/>
      <c r="BN95" s="552"/>
      <c r="BO95" s="552"/>
      <c r="BP95" s="552"/>
    </row>
    <row r="96" spans="1:68" x14ac:dyDescent="0.2">
      <c r="A96" s="552"/>
      <c r="B96" s="552"/>
      <c r="C96" s="552"/>
      <c r="D96" s="552"/>
      <c r="E96" s="552"/>
      <c r="F96" s="552"/>
      <c r="G96" s="552"/>
      <c r="H96" s="552"/>
      <c r="I96" s="552"/>
      <c r="J96" s="552"/>
      <c r="K96" s="552"/>
      <c r="L96" s="552"/>
      <c r="M96" s="552"/>
      <c r="N96" s="552"/>
      <c r="O96" s="552"/>
      <c r="P96" s="552"/>
      <c r="Q96" s="552"/>
      <c r="R96" s="552"/>
      <c r="S96" s="552"/>
      <c r="T96" s="552"/>
      <c r="U96" s="552"/>
      <c r="V96" s="552"/>
      <c r="W96" s="552"/>
      <c r="X96" s="552"/>
      <c r="Y96" s="552"/>
      <c r="Z96" s="552"/>
      <c r="AA96" s="552"/>
      <c r="AB96" s="552"/>
      <c r="AC96" s="552"/>
      <c r="AD96" s="552"/>
      <c r="AE96" s="552"/>
      <c r="AF96" s="552"/>
      <c r="AG96" s="552"/>
      <c r="AH96" s="552"/>
      <c r="AI96" s="552"/>
      <c r="AJ96" s="552"/>
      <c r="AK96" s="552"/>
      <c r="AL96" s="552"/>
      <c r="AM96" s="552"/>
      <c r="AN96" s="552"/>
      <c r="AO96" s="552"/>
      <c r="AP96" s="552"/>
      <c r="AQ96" s="552"/>
      <c r="AR96" s="552"/>
      <c r="AS96" s="552"/>
      <c r="AT96" s="552"/>
      <c r="AU96" s="552"/>
      <c r="AV96" s="552"/>
      <c r="AW96" s="552"/>
      <c r="AX96" s="552"/>
      <c r="AY96" s="552"/>
      <c r="AZ96" s="552"/>
      <c r="BA96" s="552"/>
      <c r="BB96" s="552"/>
      <c r="BC96" s="552"/>
      <c r="BD96" s="552"/>
      <c r="BE96" s="552"/>
      <c r="BF96" s="552"/>
      <c r="BG96" s="552"/>
      <c r="BH96" s="552"/>
      <c r="BI96" s="552"/>
      <c r="BJ96" s="552"/>
      <c r="BK96" s="552"/>
      <c r="BL96" s="552"/>
      <c r="BM96" s="552"/>
      <c r="BN96" s="552"/>
      <c r="BO96" s="552"/>
      <c r="BP96" s="552"/>
    </row>
    <row r="97" spans="1:68" x14ac:dyDescent="0.2">
      <c r="A97" s="552"/>
      <c r="B97" s="552"/>
      <c r="C97" s="552"/>
      <c r="D97" s="552"/>
      <c r="E97" s="552"/>
      <c r="F97" s="552"/>
      <c r="G97" s="552"/>
      <c r="H97" s="552"/>
      <c r="I97" s="552"/>
      <c r="J97" s="552"/>
      <c r="K97" s="552"/>
      <c r="L97" s="552"/>
      <c r="M97" s="552"/>
      <c r="N97" s="552"/>
      <c r="O97" s="552"/>
      <c r="P97" s="552"/>
      <c r="Q97" s="552"/>
      <c r="R97" s="552"/>
      <c r="S97" s="552"/>
      <c r="T97" s="552"/>
      <c r="U97" s="552"/>
      <c r="V97" s="552"/>
      <c r="W97" s="552"/>
      <c r="X97" s="552"/>
      <c r="Y97" s="552"/>
      <c r="Z97" s="552"/>
      <c r="AA97" s="552"/>
      <c r="AB97" s="552"/>
      <c r="AC97" s="552"/>
      <c r="AD97" s="552"/>
      <c r="AE97" s="552"/>
      <c r="AF97" s="552"/>
      <c r="AG97" s="552"/>
      <c r="AH97" s="552"/>
      <c r="AI97" s="552"/>
      <c r="AJ97" s="552"/>
      <c r="AK97" s="552"/>
      <c r="AL97" s="552"/>
      <c r="AM97" s="552"/>
      <c r="AN97" s="552"/>
      <c r="AO97" s="552"/>
      <c r="AP97" s="552"/>
      <c r="AQ97" s="552"/>
      <c r="AR97" s="552"/>
      <c r="AS97" s="552"/>
      <c r="AT97" s="552"/>
      <c r="AU97" s="552"/>
      <c r="AV97" s="552"/>
      <c r="AW97" s="552"/>
      <c r="AX97" s="552"/>
      <c r="AY97" s="552"/>
      <c r="AZ97" s="552"/>
      <c r="BA97" s="552"/>
      <c r="BB97" s="552"/>
      <c r="BC97" s="552"/>
      <c r="BD97" s="552"/>
      <c r="BE97" s="552"/>
      <c r="BF97" s="552"/>
      <c r="BG97" s="552"/>
      <c r="BH97" s="552"/>
      <c r="BI97" s="552"/>
      <c r="BJ97" s="552"/>
      <c r="BK97" s="552"/>
      <c r="BL97" s="552"/>
      <c r="BM97" s="552"/>
      <c r="BN97" s="552"/>
      <c r="BO97" s="552"/>
      <c r="BP97" s="552"/>
    </row>
    <row r="98" spans="1:68" x14ac:dyDescent="0.2">
      <c r="A98" s="552"/>
      <c r="B98" s="552"/>
      <c r="C98" s="552"/>
      <c r="D98" s="552"/>
      <c r="E98" s="552"/>
      <c r="F98" s="552"/>
      <c r="G98" s="552"/>
      <c r="H98" s="552"/>
      <c r="I98" s="552"/>
      <c r="J98" s="552"/>
      <c r="K98" s="552"/>
      <c r="L98" s="552"/>
      <c r="M98" s="552"/>
      <c r="N98" s="552"/>
      <c r="O98" s="552"/>
      <c r="P98" s="552"/>
      <c r="Q98" s="552"/>
      <c r="R98" s="552"/>
      <c r="S98" s="552"/>
      <c r="T98" s="552"/>
      <c r="U98" s="552"/>
      <c r="V98" s="552"/>
      <c r="W98" s="552"/>
      <c r="X98" s="552"/>
      <c r="Y98" s="552"/>
      <c r="Z98" s="552"/>
      <c r="AA98" s="552"/>
      <c r="AB98" s="552"/>
      <c r="AC98" s="552"/>
      <c r="AD98" s="552"/>
      <c r="AE98" s="552"/>
      <c r="AF98" s="552"/>
      <c r="AG98" s="552"/>
      <c r="AH98" s="552"/>
      <c r="AI98" s="552"/>
      <c r="AJ98" s="552"/>
      <c r="AK98" s="552"/>
      <c r="AL98" s="552"/>
      <c r="AM98" s="552"/>
      <c r="AN98" s="552"/>
      <c r="AO98" s="552"/>
      <c r="AP98" s="552"/>
      <c r="AQ98" s="552"/>
      <c r="AR98" s="552"/>
      <c r="AS98" s="552"/>
      <c r="AT98" s="552"/>
      <c r="AU98" s="552"/>
      <c r="AV98" s="552"/>
      <c r="AW98" s="552"/>
      <c r="AX98" s="552"/>
      <c r="AY98" s="552"/>
      <c r="AZ98" s="552"/>
      <c r="BA98" s="552"/>
      <c r="BB98" s="552"/>
      <c r="BC98" s="552"/>
      <c r="BD98" s="552"/>
      <c r="BE98" s="552"/>
      <c r="BF98" s="552"/>
      <c r="BG98" s="552"/>
      <c r="BH98" s="552"/>
      <c r="BI98" s="552"/>
      <c r="BJ98" s="552"/>
      <c r="BK98" s="552"/>
      <c r="BL98" s="552"/>
      <c r="BM98" s="552"/>
      <c r="BN98" s="552"/>
      <c r="BO98" s="552"/>
      <c r="BP98" s="552"/>
    </row>
    <row r="99" spans="1:68" x14ac:dyDescent="0.2">
      <c r="A99" s="552"/>
      <c r="B99" s="552"/>
      <c r="C99" s="552"/>
      <c r="D99" s="552"/>
      <c r="E99" s="552"/>
      <c r="F99" s="552"/>
      <c r="G99" s="552"/>
      <c r="H99" s="552"/>
      <c r="I99" s="552"/>
      <c r="J99" s="552"/>
      <c r="K99" s="552"/>
      <c r="L99" s="552"/>
      <c r="M99" s="552"/>
      <c r="N99" s="552"/>
      <c r="O99" s="552"/>
      <c r="P99" s="552"/>
      <c r="Q99" s="552"/>
      <c r="R99" s="552"/>
      <c r="S99" s="552"/>
      <c r="T99" s="552"/>
      <c r="U99" s="552"/>
      <c r="V99" s="552"/>
      <c r="W99" s="552"/>
      <c r="X99" s="552"/>
      <c r="Y99" s="552"/>
      <c r="Z99" s="552"/>
      <c r="AA99" s="552"/>
      <c r="AB99" s="552"/>
      <c r="AC99" s="552"/>
      <c r="AD99" s="552"/>
      <c r="AE99" s="552"/>
      <c r="AF99" s="552"/>
      <c r="AG99" s="552"/>
      <c r="AH99" s="552"/>
      <c r="AI99" s="552"/>
      <c r="AJ99" s="552"/>
      <c r="AK99" s="552"/>
      <c r="AL99" s="552"/>
      <c r="AM99" s="552"/>
      <c r="AN99" s="552"/>
      <c r="AO99" s="552"/>
      <c r="AP99" s="552"/>
      <c r="AQ99" s="552"/>
      <c r="AR99" s="552"/>
      <c r="AS99" s="552"/>
      <c r="AT99" s="552"/>
      <c r="AU99" s="552"/>
      <c r="AV99" s="552"/>
      <c r="AW99" s="552"/>
      <c r="AX99" s="552"/>
      <c r="AY99" s="552"/>
      <c r="AZ99" s="552"/>
      <c r="BA99" s="552"/>
      <c r="BB99" s="552"/>
      <c r="BC99" s="552"/>
      <c r="BD99" s="552"/>
      <c r="BE99" s="552"/>
      <c r="BF99" s="552"/>
      <c r="BG99" s="552"/>
      <c r="BH99" s="552"/>
      <c r="BI99" s="552"/>
      <c r="BJ99" s="552"/>
      <c r="BK99" s="552"/>
      <c r="BL99" s="552"/>
      <c r="BM99" s="552"/>
      <c r="BN99" s="552"/>
      <c r="BO99" s="552"/>
      <c r="BP99" s="552"/>
    </row>
    <row r="100" spans="1:68" x14ac:dyDescent="0.2">
      <c r="A100" s="552"/>
      <c r="B100" s="552"/>
      <c r="C100" s="552"/>
      <c r="D100" s="552"/>
      <c r="E100" s="552"/>
      <c r="F100" s="552"/>
      <c r="G100" s="552"/>
      <c r="H100" s="552"/>
      <c r="I100" s="552"/>
      <c r="J100" s="552"/>
      <c r="K100" s="552"/>
      <c r="L100" s="552"/>
      <c r="M100" s="552"/>
      <c r="N100" s="552"/>
      <c r="O100" s="552"/>
      <c r="P100" s="552"/>
      <c r="Q100" s="552"/>
      <c r="R100" s="552"/>
      <c r="S100" s="552"/>
      <c r="T100" s="552"/>
      <c r="U100" s="552"/>
      <c r="V100" s="552"/>
      <c r="W100" s="552"/>
      <c r="X100" s="552"/>
      <c r="Y100" s="552"/>
      <c r="Z100" s="552"/>
      <c r="AA100" s="552"/>
      <c r="AB100" s="552"/>
      <c r="AC100" s="552"/>
      <c r="AD100" s="552"/>
      <c r="AE100" s="552"/>
      <c r="AF100" s="552"/>
      <c r="AG100" s="552"/>
      <c r="AH100" s="552"/>
      <c r="AI100" s="552"/>
      <c r="AJ100" s="552"/>
      <c r="AK100" s="552"/>
      <c r="AL100" s="552"/>
      <c r="AM100" s="552"/>
      <c r="AN100" s="552"/>
      <c r="AO100" s="552"/>
      <c r="AP100" s="552"/>
      <c r="AQ100" s="552"/>
      <c r="AR100" s="552"/>
      <c r="AS100" s="552"/>
      <c r="AT100" s="552"/>
      <c r="AU100" s="552"/>
      <c r="AV100" s="552"/>
      <c r="AW100" s="552"/>
      <c r="AX100" s="552"/>
      <c r="AY100" s="552"/>
      <c r="AZ100" s="552"/>
      <c r="BA100" s="552"/>
      <c r="BB100" s="552"/>
      <c r="BC100" s="552"/>
      <c r="BD100" s="552"/>
      <c r="BE100" s="552"/>
      <c r="BF100" s="552"/>
      <c r="BG100" s="552"/>
      <c r="BH100" s="552"/>
      <c r="BI100" s="552"/>
      <c r="BJ100" s="552"/>
      <c r="BK100" s="552"/>
      <c r="BL100" s="552"/>
      <c r="BM100" s="552"/>
      <c r="BN100" s="552"/>
      <c r="BO100" s="552"/>
      <c r="BP100" s="552"/>
    </row>
    <row r="101" spans="1:68" x14ac:dyDescent="0.2">
      <c r="A101" s="552"/>
      <c r="B101" s="552"/>
      <c r="C101" s="552"/>
      <c r="D101" s="552"/>
      <c r="E101" s="552"/>
      <c r="F101" s="552"/>
      <c r="G101" s="552"/>
      <c r="H101" s="552"/>
      <c r="I101" s="552"/>
      <c r="J101" s="552"/>
      <c r="K101" s="552"/>
      <c r="L101" s="552"/>
      <c r="M101" s="552"/>
      <c r="N101" s="552"/>
      <c r="O101" s="552"/>
      <c r="P101" s="552"/>
      <c r="Q101" s="552"/>
      <c r="R101" s="552"/>
      <c r="S101" s="552"/>
      <c r="T101" s="552"/>
      <c r="U101" s="552"/>
      <c r="V101" s="552"/>
      <c r="W101" s="552"/>
      <c r="X101" s="552"/>
      <c r="Y101" s="552"/>
      <c r="Z101" s="552"/>
      <c r="AA101" s="552"/>
      <c r="AB101" s="552"/>
      <c r="AC101" s="552"/>
      <c r="AD101" s="552"/>
      <c r="AE101" s="552"/>
      <c r="AF101" s="552"/>
      <c r="AG101" s="552"/>
      <c r="AH101" s="552"/>
      <c r="AI101" s="552"/>
      <c r="AJ101" s="552"/>
      <c r="AK101" s="552"/>
      <c r="AL101" s="552"/>
      <c r="AM101" s="552"/>
      <c r="AN101" s="552"/>
      <c r="AO101" s="552"/>
      <c r="AP101" s="552"/>
      <c r="AQ101" s="552"/>
      <c r="AR101" s="552"/>
      <c r="AS101" s="552"/>
      <c r="AT101" s="552"/>
      <c r="AU101" s="552"/>
      <c r="AV101" s="552"/>
      <c r="AW101" s="552"/>
      <c r="AX101" s="552"/>
      <c r="AY101" s="552"/>
      <c r="AZ101" s="552"/>
      <c r="BA101" s="552"/>
      <c r="BB101" s="552"/>
      <c r="BC101" s="552"/>
      <c r="BD101" s="552"/>
      <c r="BE101" s="552"/>
      <c r="BF101" s="552"/>
      <c r="BG101" s="552"/>
      <c r="BH101" s="552"/>
      <c r="BI101" s="552"/>
      <c r="BJ101" s="552"/>
      <c r="BK101" s="552"/>
      <c r="BL101" s="552"/>
      <c r="BM101" s="552"/>
      <c r="BN101" s="552"/>
      <c r="BO101" s="552"/>
      <c r="BP101" s="552"/>
    </row>
    <row r="102" spans="1:68" x14ac:dyDescent="0.2">
      <c r="A102" s="552"/>
      <c r="B102" s="552"/>
      <c r="C102" s="552"/>
      <c r="D102" s="552"/>
      <c r="E102" s="552"/>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2"/>
      <c r="AK102" s="552"/>
      <c r="AL102" s="552"/>
      <c r="AM102" s="552"/>
      <c r="AN102" s="552"/>
      <c r="AO102" s="552"/>
      <c r="AP102" s="552"/>
      <c r="AQ102" s="552"/>
      <c r="AR102" s="552"/>
      <c r="AS102" s="552"/>
      <c r="AT102" s="552"/>
      <c r="AU102" s="552"/>
      <c r="AV102" s="552"/>
      <c r="AW102" s="552"/>
      <c r="AX102" s="552"/>
      <c r="AY102" s="552"/>
      <c r="AZ102" s="552"/>
      <c r="BA102" s="552"/>
      <c r="BB102" s="552"/>
      <c r="BC102" s="552"/>
      <c r="BD102" s="552"/>
      <c r="BE102" s="552"/>
      <c r="BF102" s="552"/>
      <c r="BG102" s="552"/>
      <c r="BH102" s="552"/>
      <c r="BI102" s="552"/>
      <c r="BJ102" s="552"/>
      <c r="BK102" s="552"/>
      <c r="BL102" s="552"/>
      <c r="BM102" s="552"/>
      <c r="BN102" s="552"/>
      <c r="BO102" s="552"/>
      <c r="BP102" s="552"/>
    </row>
    <row r="103" spans="1:68" x14ac:dyDescent="0.2">
      <c r="A103" s="552"/>
      <c r="B103" s="552"/>
      <c r="C103" s="552"/>
      <c r="D103" s="552"/>
      <c r="E103" s="552"/>
      <c r="F103" s="552"/>
      <c r="G103" s="552"/>
      <c r="H103" s="552"/>
      <c r="I103" s="552"/>
      <c r="J103" s="552"/>
      <c r="K103" s="552"/>
      <c r="L103" s="552"/>
      <c r="M103" s="552"/>
      <c r="N103" s="552"/>
      <c r="O103" s="552"/>
      <c r="P103" s="552"/>
      <c r="Q103" s="552"/>
      <c r="R103" s="552"/>
      <c r="S103" s="552"/>
      <c r="T103" s="552"/>
      <c r="U103" s="552"/>
      <c r="V103" s="552"/>
      <c r="W103" s="552"/>
      <c r="X103" s="552"/>
      <c r="Y103" s="552"/>
      <c r="Z103" s="552"/>
      <c r="AA103" s="552"/>
      <c r="AB103" s="552"/>
      <c r="AC103" s="552"/>
      <c r="AD103" s="552"/>
      <c r="AE103" s="552"/>
      <c r="AF103" s="552"/>
      <c r="AG103" s="552"/>
      <c r="AH103" s="552"/>
      <c r="AI103" s="552"/>
      <c r="AJ103" s="552"/>
      <c r="AK103" s="552"/>
      <c r="AL103" s="552"/>
      <c r="AM103" s="552"/>
      <c r="AN103" s="552"/>
      <c r="AO103" s="552"/>
      <c r="AP103" s="552"/>
      <c r="AQ103" s="552"/>
      <c r="AR103" s="552"/>
      <c r="AS103" s="552"/>
      <c r="AT103" s="552"/>
      <c r="AU103" s="552"/>
      <c r="AV103" s="552"/>
      <c r="AW103" s="552"/>
      <c r="AX103" s="552"/>
      <c r="AY103" s="552"/>
      <c r="AZ103" s="552"/>
      <c r="BA103" s="552"/>
      <c r="BB103" s="552"/>
      <c r="BC103" s="552"/>
      <c r="BD103" s="552"/>
      <c r="BE103" s="552"/>
      <c r="BF103" s="552"/>
      <c r="BG103" s="552"/>
      <c r="BH103" s="552"/>
      <c r="BI103" s="552"/>
      <c r="BJ103" s="552"/>
      <c r="BK103" s="552"/>
      <c r="BL103" s="552"/>
      <c r="BM103" s="552"/>
      <c r="BN103" s="552"/>
      <c r="BO103" s="552"/>
      <c r="BP103" s="552"/>
    </row>
    <row r="104" spans="1:68" x14ac:dyDescent="0.2">
      <c r="A104" s="552"/>
      <c r="B104" s="552"/>
      <c r="C104" s="552"/>
      <c r="D104" s="552"/>
      <c r="E104" s="552"/>
      <c r="F104" s="552"/>
      <c r="G104" s="552"/>
      <c r="H104" s="552"/>
      <c r="I104" s="552"/>
      <c r="J104" s="552"/>
      <c r="K104" s="552"/>
      <c r="L104" s="552"/>
      <c r="M104" s="552"/>
      <c r="N104" s="552"/>
      <c r="O104" s="552"/>
      <c r="P104" s="552"/>
      <c r="Q104" s="552"/>
      <c r="R104" s="552"/>
      <c r="S104" s="552"/>
      <c r="T104" s="552"/>
      <c r="U104" s="552"/>
      <c r="V104" s="552"/>
      <c r="W104" s="552"/>
      <c r="X104" s="552"/>
      <c r="Y104" s="552"/>
      <c r="Z104" s="552"/>
      <c r="AA104" s="552"/>
      <c r="AB104" s="552"/>
      <c r="AC104" s="552"/>
      <c r="AD104" s="552"/>
      <c r="AE104" s="552"/>
      <c r="AF104" s="552"/>
      <c r="AG104" s="552"/>
      <c r="AH104" s="552"/>
      <c r="AI104" s="552"/>
      <c r="AJ104" s="552"/>
      <c r="AK104" s="552"/>
      <c r="AL104" s="552"/>
      <c r="AM104" s="552"/>
      <c r="AN104" s="552"/>
      <c r="AO104" s="552"/>
      <c r="AP104" s="552"/>
      <c r="AQ104" s="552"/>
      <c r="AR104" s="552"/>
      <c r="AS104" s="552"/>
      <c r="AT104" s="552"/>
      <c r="AU104" s="552"/>
      <c r="AV104" s="552"/>
      <c r="AW104" s="552"/>
      <c r="AX104" s="552"/>
      <c r="AY104" s="552"/>
      <c r="AZ104" s="552"/>
      <c r="BA104" s="552"/>
      <c r="BB104" s="552"/>
      <c r="BC104" s="552"/>
      <c r="BD104" s="552"/>
      <c r="BE104" s="552"/>
      <c r="BF104" s="552"/>
      <c r="BG104" s="552"/>
      <c r="BH104" s="552"/>
      <c r="BI104" s="552"/>
      <c r="BJ104" s="552"/>
      <c r="BK104" s="552"/>
      <c r="BL104" s="552"/>
      <c r="BM104" s="552"/>
      <c r="BN104" s="552"/>
      <c r="BO104" s="552"/>
      <c r="BP104" s="552"/>
    </row>
    <row r="105" spans="1:68" x14ac:dyDescent="0.2">
      <c r="A105" s="552"/>
      <c r="B105" s="552"/>
      <c r="C105" s="552"/>
      <c r="D105" s="552"/>
      <c r="E105" s="552"/>
      <c r="F105" s="552"/>
      <c r="G105" s="552"/>
      <c r="H105" s="552"/>
      <c r="I105" s="552"/>
      <c r="J105" s="552"/>
      <c r="K105" s="552"/>
      <c r="L105" s="552"/>
      <c r="M105" s="552"/>
      <c r="N105" s="552"/>
      <c r="O105" s="552"/>
      <c r="P105" s="552"/>
      <c r="Q105" s="552"/>
      <c r="R105" s="552"/>
      <c r="S105" s="552"/>
      <c r="T105" s="552"/>
      <c r="U105" s="552"/>
      <c r="V105" s="552"/>
      <c r="W105" s="552"/>
      <c r="X105" s="552"/>
      <c r="Y105" s="552"/>
      <c r="Z105" s="552"/>
      <c r="AA105" s="552"/>
      <c r="AB105" s="552"/>
      <c r="AC105" s="552"/>
      <c r="AD105" s="552"/>
      <c r="AE105" s="552"/>
      <c r="AF105" s="552"/>
      <c r="AG105" s="552"/>
      <c r="AH105" s="552"/>
      <c r="AI105" s="552"/>
      <c r="AJ105" s="552"/>
      <c r="AK105" s="552"/>
      <c r="AL105" s="552"/>
      <c r="AM105" s="552"/>
      <c r="AN105" s="552"/>
      <c r="AO105" s="552"/>
      <c r="AP105" s="552"/>
      <c r="AQ105" s="552"/>
      <c r="AR105" s="552"/>
      <c r="AS105" s="552"/>
      <c r="AT105" s="552"/>
      <c r="AU105" s="552"/>
      <c r="AV105" s="552"/>
      <c r="AW105" s="552"/>
      <c r="AX105" s="552"/>
      <c r="AY105" s="552"/>
      <c r="AZ105" s="552"/>
      <c r="BA105" s="552"/>
      <c r="BB105" s="552"/>
      <c r="BC105" s="552"/>
      <c r="BD105" s="552"/>
      <c r="BE105" s="552"/>
      <c r="BF105" s="552"/>
      <c r="BG105" s="552"/>
      <c r="BH105" s="552"/>
      <c r="BI105" s="552"/>
      <c r="BJ105" s="552"/>
      <c r="BK105" s="552"/>
      <c r="BL105" s="552"/>
      <c r="BM105" s="552"/>
      <c r="BN105" s="552"/>
      <c r="BO105" s="552"/>
      <c r="BP105" s="552"/>
    </row>
    <row r="106" spans="1:68" x14ac:dyDescent="0.2">
      <c r="A106" s="552"/>
      <c r="B106" s="552"/>
      <c r="C106" s="552"/>
      <c r="D106" s="552"/>
      <c r="E106" s="552"/>
      <c r="F106" s="552"/>
      <c r="G106" s="552"/>
      <c r="H106" s="552"/>
      <c r="I106" s="552"/>
      <c r="J106" s="552"/>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2"/>
      <c r="AK106" s="552"/>
      <c r="AL106" s="552"/>
      <c r="AM106" s="552"/>
      <c r="AN106" s="552"/>
      <c r="AO106" s="552"/>
      <c r="AP106" s="552"/>
      <c r="AQ106" s="552"/>
      <c r="AR106" s="552"/>
      <c r="AS106" s="552"/>
      <c r="AT106" s="552"/>
      <c r="AU106" s="552"/>
      <c r="AV106" s="552"/>
      <c r="AW106" s="552"/>
      <c r="AX106" s="552"/>
      <c r="AY106" s="552"/>
      <c r="AZ106" s="552"/>
      <c r="BA106" s="552"/>
      <c r="BB106" s="552"/>
      <c r="BC106" s="552"/>
      <c r="BD106" s="552"/>
      <c r="BE106" s="552"/>
      <c r="BF106" s="552"/>
      <c r="BG106" s="552"/>
      <c r="BH106" s="552"/>
      <c r="BI106" s="552"/>
      <c r="BJ106" s="552"/>
      <c r="BK106" s="552"/>
      <c r="BL106" s="552"/>
      <c r="BM106" s="552"/>
      <c r="BN106" s="552"/>
      <c r="BO106" s="552"/>
      <c r="BP106" s="552"/>
    </row>
    <row r="107" spans="1:68" x14ac:dyDescent="0.2">
      <c r="A107" s="552"/>
      <c r="B107" s="552"/>
      <c r="C107" s="552"/>
      <c r="D107" s="552"/>
      <c r="E107" s="552"/>
      <c r="F107" s="552"/>
      <c r="G107" s="552"/>
      <c r="H107" s="552"/>
      <c r="I107" s="552"/>
      <c r="J107" s="552"/>
      <c r="K107" s="552"/>
      <c r="L107" s="552"/>
      <c r="M107" s="552"/>
      <c r="N107" s="552"/>
      <c r="O107" s="552"/>
      <c r="P107" s="552"/>
      <c r="Q107" s="552"/>
      <c r="R107" s="552"/>
      <c r="S107" s="552"/>
      <c r="T107" s="552"/>
      <c r="U107" s="552"/>
      <c r="V107" s="552"/>
      <c r="W107" s="552"/>
      <c r="X107" s="552"/>
      <c r="Y107" s="552"/>
      <c r="Z107" s="552"/>
      <c r="AA107" s="552"/>
      <c r="AB107" s="552"/>
      <c r="AC107" s="552"/>
      <c r="AD107" s="552"/>
      <c r="AE107" s="552"/>
      <c r="AF107" s="552"/>
      <c r="AG107" s="552"/>
      <c r="AH107" s="552"/>
      <c r="AI107" s="552"/>
      <c r="AJ107" s="552"/>
      <c r="AK107" s="552"/>
      <c r="AL107" s="552"/>
      <c r="AM107" s="552"/>
      <c r="AN107" s="552"/>
      <c r="AO107" s="552"/>
      <c r="AP107" s="552"/>
      <c r="AQ107" s="552"/>
      <c r="AR107" s="552"/>
      <c r="AS107" s="552"/>
      <c r="AT107" s="552"/>
      <c r="AU107" s="552"/>
      <c r="AV107" s="552"/>
      <c r="AW107" s="552"/>
      <c r="AX107" s="552"/>
      <c r="AY107" s="552"/>
      <c r="AZ107" s="552"/>
      <c r="BA107" s="552"/>
      <c r="BB107" s="552"/>
      <c r="BC107" s="552"/>
      <c r="BD107" s="552"/>
      <c r="BE107" s="552"/>
      <c r="BF107" s="552"/>
      <c r="BG107" s="552"/>
      <c r="BH107" s="552"/>
      <c r="BI107" s="552"/>
      <c r="BJ107" s="552"/>
      <c r="BK107" s="552"/>
      <c r="BL107" s="552"/>
      <c r="BM107" s="552"/>
      <c r="BN107" s="552"/>
      <c r="BO107" s="552"/>
      <c r="BP107" s="552"/>
    </row>
    <row r="108" spans="1:68" x14ac:dyDescent="0.2">
      <c r="A108" s="552"/>
      <c r="B108" s="552"/>
      <c r="C108" s="552"/>
      <c r="D108" s="552"/>
      <c r="E108" s="552"/>
      <c r="F108" s="552"/>
      <c r="G108" s="552"/>
      <c r="H108" s="552"/>
      <c r="I108" s="552"/>
      <c r="J108" s="552"/>
      <c r="K108" s="552"/>
      <c r="L108" s="552"/>
      <c r="M108" s="552"/>
      <c r="N108" s="552"/>
      <c r="O108" s="552"/>
      <c r="P108" s="552"/>
      <c r="Q108" s="552"/>
      <c r="R108" s="552"/>
      <c r="S108" s="552"/>
      <c r="T108" s="552"/>
      <c r="U108" s="552"/>
      <c r="V108" s="552"/>
      <c r="W108" s="552"/>
      <c r="X108" s="552"/>
      <c r="Y108" s="552"/>
      <c r="Z108" s="552"/>
      <c r="AA108" s="552"/>
      <c r="AB108" s="552"/>
      <c r="AC108" s="552"/>
      <c r="AD108" s="552"/>
      <c r="AE108" s="552"/>
      <c r="AF108" s="552"/>
      <c r="AG108" s="552"/>
      <c r="AH108" s="552"/>
      <c r="AI108" s="552"/>
      <c r="AJ108" s="552"/>
      <c r="AK108" s="552"/>
      <c r="AL108" s="552"/>
      <c r="AM108" s="552"/>
      <c r="AN108" s="552"/>
      <c r="AO108" s="552"/>
      <c r="AP108" s="552"/>
      <c r="AQ108" s="552"/>
      <c r="AR108" s="552"/>
      <c r="AS108" s="552"/>
      <c r="AT108" s="552"/>
      <c r="AU108" s="552"/>
      <c r="AV108" s="552"/>
      <c r="AW108" s="552"/>
      <c r="AX108" s="552"/>
      <c r="AY108" s="552"/>
      <c r="AZ108" s="552"/>
      <c r="BA108" s="552"/>
      <c r="BB108" s="552"/>
      <c r="BC108" s="552"/>
      <c r="BD108" s="552"/>
      <c r="BE108" s="552"/>
      <c r="BF108" s="552"/>
      <c r="BG108" s="552"/>
      <c r="BH108" s="552"/>
      <c r="BI108" s="552"/>
      <c r="BJ108" s="552"/>
      <c r="BK108" s="552"/>
      <c r="BL108" s="552"/>
      <c r="BM108" s="552"/>
      <c r="BN108" s="552"/>
      <c r="BO108" s="552"/>
      <c r="BP108" s="552"/>
    </row>
    <row r="109" spans="1:68" x14ac:dyDescent="0.2">
      <c r="A109" s="552"/>
      <c r="B109" s="552"/>
      <c r="C109" s="552"/>
      <c r="D109" s="552"/>
      <c r="E109" s="552"/>
      <c r="F109" s="552"/>
      <c r="G109" s="552"/>
      <c r="H109" s="552"/>
      <c r="I109" s="552"/>
      <c r="J109" s="552"/>
      <c r="K109" s="552"/>
      <c r="L109" s="552"/>
      <c r="M109" s="552"/>
      <c r="N109" s="552"/>
      <c r="O109" s="552"/>
      <c r="P109" s="552"/>
      <c r="Q109" s="552"/>
      <c r="R109" s="552"/>
      <c r="S109" s="552"/>
      <c r="T109" s="552"/>
      <c r="U109" s="552"/>
      <c r="V109" s="552"/>
      <c r="W109" s="552"/>
      <c r="X109" s="552"/>
      <c r="Y109" s="552"/>
      <c r="Z109" s="552"/>
      <c r="AA109" s="552"/>
      <c r="AB109" s="552"/>
      <c r="AC109" s="552"/>
      <c r="AD109" s="552"/>
      <c r="AE109" s="552"/>
      <c r="AF109" s="552"/>
      <c r="AG109" s="552"/>
      <c r="AH109" s="552"/>
      <c r="AI109" s="552"/>
      <c r="AJ109" s="552"/>
      <c r="AK109" s="552"/>
      <c r="AL109" s="552"/>
      <c r="AM109" s="552"/>
      <c r="AN109" s="552"/>
      <c r="AO109" s="552"/>
      <c r="AP109" s="552"/>
      <c r="AQ109" s="552"/>
      <c r="AR109" s="552"/>
      <c r="AS109" s="552"/>
      <c r="AT109" s="552"/>
      <c r="AU109" s="552"/>
      <c r="AV109" s="552"/>
      <c r="AW109" s="552"/>
      <c r="AX109" s="552"/>
      <c r="AY109" s="552"/>
      <c r="AZ109" s="552"/>
      <c r="BA109" s="552"/>
      <c r="BB109" s="552"/>
      <c r="BC109" s="552"/>
      <c r="BD109" s="552"/>
      <c r="BE109" s="552"/>
      <c r="BF109" s="552"/>
      <c r="BG109" s="552"/>
      <c r="BH109" s="552"/>
      <c r="BI109" s="552"/>
      <c r="BJ109" s="552"/>
      <c r="BK109" s="552"/>
      <c r="BL109" s="552"/>
      <c r="BM109" s="552"/>
      <c r="BN109" s="552"/>
      <c r="BO109" s="552"/>
      <c r="BP109" s="552"/>
    </row>
    <row r="110" spans="1:68" x14ac:dyDescent="0.2">
      <c r="A110" s="552"/>
      <c r="B110" s="552"/>
      <c r="C110" s="552"/>
      <c r="D110" s="552"/>
      <c r="E110" s="552"/>
      <c r="F110" s="552"/>
      <c r="G110" s="552"/>
      <c r="H110" s="552"/>
      <c r="I110" s="552"/>
      <c r="J110" s="552"/>
      <c r="K110" s="552"/>
      <c r="L110" s="552"/>
      <c r="M110" s="552"/>
      <c r="N110" s="552"/>
      <c r="O110" s="552"/>
      <c r="P110" s="552"/>
      <c r="Q110" s="552"/>
      <c r="R110" s="552"/>
      <c r="S110" s="552"/>
      <c r="T110" s="552"/>
      <c r="U110" s="552"/>
      <c r="V110" s="552"/>
      <c r="W110" s="552"/>
      <c r="X110" s="552"/>
      <c r="Y110" s="552"/>
      <c r="Z110" s="552"/>
      <c r="AA110" s="552"/>
      <c r="AB110" s="552"/>
      <c r="AC110" s="552"/>
      <c r="AD110" s="552"/>
      <c r="AE110" s="552"/>
      <c r="AF110" s="552"/>
      <c r="AG110" s="552"/>
      <c r="AH110" s="552"/>
      <c r="AI110" s="552"/>
      <c r="AJ110" s="552"/>
      <c r="AK110" s="552"/>
      <c r="AL110" s="552"/>
      <c r="AM110" s="552"/>
      <c r="AN110" s="552"/>
      <c r="AO110" s="552"/>
      <c r="AP110" s="552"/>
      <c r="AQ110" s="552"/>
      <c r="AR110" s="552"/>
      <c r="AS110" s="552"/>
      <c r="AT110" s="552"/>
      <c r="AU110" s="552"/>
      <c r="AV110" s="552"/>
      <c r="AW110" s="552"/>
      <c r="AX110" s="552"/>
      <c r="AY110" s="552"/>
      <c r="AZ110" s="552"/>
      <c r="BA110" s="552"/>
      <c r="BB110" s="552"/>
      <c r="BC110" s="552"/>
      <c r="BD110" s="552"/>
      <c r="BE110" s="552"/>
      <c r="BF110" s="552"/>
      <c r="BG110" s="552"/>
      <c r="BH110" s="552"/>
      <c r="BI110" s="552"/>
      <c r="BJ110" s="552"/>
      <c r="BK110" s="552"/>
      <c r="BL110" s="552"/>
      <c r="BM110" s="552"/>
      <c r="BN110" s="552"/>
      <c r="BO110" s="552"/>
      <c r="BP110" s="552"/>
    </row>
    <row r="111" spans="1:68" x14ac:dyDescent="0.2">
      <c r="A111" s="552"/>
      <c r="B111" s="552"/>
      <c r="C111" s="552"/>
      <c r="D111" s="552"/>
      <c r="E111" s="552"/>
      <c r="F111" s="552"/>
      <c r="G111" s="552"/>
      <c r="H111" s="552"/>
      <c r="I111" s="552"/>
      <c r="J111" s="552"/>
      <c r="K111" s="552"/>
      <c r="L111" s="552"/>
      <c r="M111" s="552"/>
      <c r="N111" s="552"/>
      <c r="O111" s="552"/>
      <c r="P111" s="552"/>
      <c r="Q111" s="552"/>
      <c r="R111" s="552"/>
      <c r="S111" s="552"/>
      <c r="T111" s="552"/>
      <c r="U111" s="552"/>
      <c r="V111" s="552"/>
      <c r="W111" s="552"/>
      <c r="X111" s="552"/>
      <c r="Y111" s="552"/>
      <c r="Z111" s="552"/>
      <c r="AA111" s="552"/>
      <c r="AB111" s="552"/>
      <c r="AC111" s="552"/>
      <c r="AD111" s="552"/>
      <c r="AE111" s="552"/>
      <c r="AF111" s="552"/>
      <c r="AG111" s="552"/>
      <c r="AH111" s="552"/>
      <c r="AI111" s="552"/>
      <c r="AJ111" s="552"/>
      <c r="AK111" s="552"/>
      <c r="AL111" s="552"/>
      <c r="AM111" s="552"/>
      <c r="AN111" s="552"/>
      <c r="AO111" s="552"/>
      <c r="AP111" s="552"/>
      <c r="AQ111" s="552"/>
      <c r="AR111" s="552"/>
      <c r="AS111" s="552"/>
      <c r="AT111" s="552"/>
      <c r="AU111" s="552"/>
      <c r="AV111" s="552"/>
      <c r="AW111" s="552"/>
      <c r="AX111" s="552"/>
      <c r="AY111" s="552"/>
      <c r="AZ111" s="552"/>
      <c r="BA111" s="552"/>
      <c r="BB111" s="552"/>
      <c r="BC111" s="552"/>
      <c r="BD111" s="552"/>
      <c r="BE111" s="552"/>
      <c r="BF111" s="552"/>
      <c r="BG111" s="552"/>
      <c r="BH111" s="552"/>
      <c r="BI111" s="552"/>
      <c r="BJ111" s="552"/>
      <c r="BK111" s="552"/>
      <c r="BL111" s="552"/>
      <c r="BM111" s="552"/>
      <c r="BN111" s="552"/>
      <c r="BO111" s="552"/>
      <c r="BP111" s="552"/>
    </row>
    <row r="112" spans="1:68" x14ac:dyDescent="0.2">
      <c r="A112" s="552"/>
      <c r="B112" s="552"/>
      <c r="C112" s="552"/>
      <c r="D112" s="552"/>
      <c r="E112" s="552"/>
      <c r="F112" s="552"/>
      <c r="G112" s="552"/>
      <c r="H112" s="552"/>
      <c r="I112" s="552"/>
      <c r="J112" s="552"/>
      <c r="K112" s="552"/>
      <c r="L112" s="552"/>
      <c r="M112" s="552"/>
      <c r="N112" s="552"/>
      <c r="O112" s="552"/>
      <c r="P112" s="552"/>
      <c r="Q112" s="552"/>
      <c r="R112" s="552"/>
      <c r="S112" s="552"/>
      <c r="T112" s="552"/>
      <c r="U112" s="552"/>
      <c r="V112" s="552"/>
      <c r="W112" s="552"/>
      <c r="X112" s="552"/>
      <c r="Y112" s="552"/>
      <c r="Z112" s="552"/>
      <c r="AA112" s="552"/>
      <c r="AB112" s="552"/>
      <c r="AC112" s="552"/>
      <c r="AD112" s="552"/>
      <c r="AE112" s="552"/>
      <c r="AF112" s="552"/>
      <c r="AG112" s="552"/>
      <c r="AH112" s="552"/>
      <c r="AI112" s="552"/>
      <c r="AJ112" s="552"/>
      <c r="AK112" s="552"/>
      <c r="AL112" s="552"/>
      <c r="AM112" s="552"/>
      <c r="AN112" s="552"/>
      <c r="AO112" s="552"/>
      <c r="AP112" s="552"/>
      <c r="AQ112" s="552"/>
      <c r="AR112" s="552"/>
      <c r="AS112" s="552"/>
      <c r="AT112" s="552"/>
      <c r="AU112" s="552"/>
      <c r="AV112" s="552"/>
      <c r="AW112" s="552"/>
      <c r="AX112" s="552"/>
      <c r="AY112" s="552"/>
      <c r="AZ112" s="552"/>
      <c r="BA112" s="552"/>
      <c r="BB112" s="552"/>
      <c r="BC112" s="552"/>
      <c r="BD112" s="552"/>
      <c r="BE112" s="552"/>
      <c r="BF112" s="552"/>
      <c r="BG112" s="552"/>
      <c r="BH112" s="552"/>
      <c r="BI112" s="552"/>
      <c r="BJ112" s="552"/>
      <c r="BK112" s="552"/>
      <c r="BL112" s="552"/>
      <c r="BM112" s="552"/>
      <c r="BN112" s="552"/>
      <c r="BO112" s="552"/>
      <c r="BP112" s="552"/>
    </row>
    <row r="113" spans="1:68" x14ac:dyDescent="0.2">
      <c r="A113" s="552"/>
      <c r="B113" s="552"/>
      <c r="C113" s="552"/>
      <c r="D113" s="552"/>
      <c r="E113" s="552"/>
      <c r="F113" s="552"/>
      <c r="G113" s="552"/>
      <c r="H113" s="552"/>
      <c r="I113" s="552"/>
      <c r="J113" s="552"/>
      <c r="K113" s="552"/>
      <c r="L113" s="552"/>
      <c r="M113" s="552"/>
      <c r="N113" s="552"/>
      <c r="O113" s="552"/>
      <c r="P113" s="552"/>
      <c r="Q113" s="552"/>
      <c r="R113" s="552"/>
      <c r="S113" s="552"/>
      <c r="T113" s="552"/>
      <c r="U113" s="552"/>
      <c r="V113" s="552"/>
      <c r="W113" s="552"/>
      <c r="X113" s="552"/>
      <c r="Y113" s="552"/>
      <c r="Z113" s="552"/>
      <c r="AA113" s="552"/>
      <c r="AB113" s="552"/>
      <c r="AC113" s="552"/>
      <c r="AD113" s="552"/>
      <c r="AE113" s="552"/>
      <c r="AF113" s="552"/>
      <c r="AG113" s="552"/>
      <c r="AH113" s="552"/>
      <c r="AI113" s="552"/>
      <c r="AJ113" s="552"/>
      <c r="AK113" s="552"/>
      <c r="AL113" s="552"/>
      <c r="AM113" s="552"/>
      <c r="AN113" s="552"/>
      <c r="AO113" s="552"/>
      <c r="AP113" s="552"/>
      <c r="AQ113" s="552"/>
      <c r="AR113" s="552"/>
      <c r="AS113" s="552"/>
      <c r="AT113" s="552"/>
      <c r="AU113" s="552"/>
      <c r="AV113" s="552"/>
      <c r="AW113" s="552"/>
      <c r="AX113" s="552"/>
      <c r="AY113" s="552"/>
      <c r="AZ113" s="552"/>
      <c r="BA113" s="552"/>
      <c r="BB113" s="552"/>
      <c r="BC113" s="552"/>
      <c r="BD113" s="552"/>
      <c r="BE113" s="552"/>
      <c r="BF113" s="552"/>
      <c r="BG113" s="552"/>
      <c r="BH113" s="552"/>
      <c r="BI113" s="552"/>
      <c r="BJ113" s="552"/>
      <c r="BK113" s="552"/>
      <c r="BL113" s="552"/>
      <c r="BM113" s="552"/>
      <c r="BN113" s="552"/>
      <c r="BO113" s="552"/>
      <c r="BP113" s="552"/>
    </row>
    <row r="114" spans="1:68" x14ac:dyDescent="0.2">
      <c r="A114" s="552"/>
      <c r="B114" s="552"/>
      <c r="C114" s="552"/>
      <c r="D114" s="552"/>
      <c r="E114" s="552"/>
      <c r="F114" s="552"/>
      <c r="G114" s="552"/>
      <c r="H114" s="552"/>
      <c r="I114" s="552"/>
      <c r="J114" s="552"/>
      <c r="K114" s="552"/>
      <c r="L114" s="552"/>
      <c r="M114" s="552"/>
      <c r="N114" s="552"/>
      <c r="O114" s="552"/>
      <c r="P114" s="552"/>
      <c r="Q114" s="552"/>
      <c r="R114" s="552"/>
      <c r="S114" s="552"/>
      <c r="T114" s="552"/>
      <c r="U114" s="552"/>
      <c r="V114" s="552"/>
      <c r="W114" s="552"/>
      <c r="X114" s="552"/>
      <c r="Y114" s="552"/>
      <c r="Z114" s="552"/>
      <c r="AA114" s="552"/>
      <c r="AB114" s="552"/>
      <c r="AC114" s="552"/>
      <c r="AD114" s="552"/>
      <c r="AE114" s="552"/>
      <c r="AF114" s="552"/>
      <c r="AG114" s="552"/>
      <c r="AH114" s="552"/>
      <c r="AI114" s="552"/>
      <c r="AJ114" s="552"/>
      <c r="AK114" s="552"/>
      <c r="AL114" s="552"/>
      <c r="AM114" s="552"/>
      <c r="AN114" s="552"/>
      <c r="AO114" s="552"/>
      <c r="AP114" s="552"/>
      <c r="AQ114" s="552"/>
      <c r="AR114" s="552"/>
      <c r="AS114" s="552"/>
      <c r="AT114" s="552"/>
      <c r="AU114" s="552"/>
      <c r="AV114" s="552"/>
      <c r="AW114" s="552"/>
      <c r="AX114" s="552"/>
      <c r="AY114" s="552"/>
      <c r="AZ114" s="552"/>
      <c r="BA114" s="552"/>
      <c r="BB114" s="552"/>
      <c r="BC114" s="552"/>
      <c r="BD114" s="552"/>
      <c r="BE114" s="552"/>
      <c r="BF114" s="552"/>
      <c r="BG114" s="552"/>
      <c r="BH114" s="552"/>
      <c r="BI114" s="552"/>
      <c r="BJ114" s="552"/>
      <c r="BK114" s="552"/>
      <c r="BL114" s="552"/>
      <c r="BM114" s="552"/>
      <c r="BN114" s="552"/>
      <c r="BO114" s="552"/>
      <c r="BP114" s="552"/>
    </row>
    <row r="115" spans="1:68" x14ac:dyDescent="0.2">
      <c r="A115" s="552"/>
      <c r="B115" s="552"/>
      <c r="C115" s="552"/>
      <c r="D115" s="552"/>
      <c r="E115" s="552"/>
      <c r="F115" s="552"/>
      <c r="G115" s="552"/>
      <c r="H115" s="552"/>
      <c r="I115" s="552"/>
      <c r="J115" s="552"/>
      <c r="K115" s="552"/>
      <c r="L115" s="552"/>
      <c r="M115" s="552"/>
      <c r="N115" s="552"/>
      <c r="O115" s="552"/>
      <c r="P115" s="552"/>
      <c r="Q115" s="552"/>
      <c r="R115" s="552"/>
      <c r="S115" s="552"/>
      <c r="T115" s="552"/>
      <c r="U115" s="552"/>
      <c r="V115" s="552"/>
      <c r="W115" s="552"/>
      <c r="X115" s="552"/>
      <c r="Y115" s="552"/>
      <c r="Z115" s="552"/>
      <c r="AA115" s="552"/>
      <c r="AB115" s="552"/>
      <c r="AC115" s="552"/>
      <c r="AD115" s="552"/>
      <c r="AE115" s="552"/>
      <c r="AF115" s="552"/>
      <c r="AG115" s="552"/>
      <c r="AH115" s="552"/>
      <c r="AI115" s="552"/>
      <c r="AJ115" s="552"/>
      <c r="AK115" s="552"/>
      <c r="AL115" s="552"/>
      <c r="AM115" s="552"/>
      <c r="AN115" s="552"/>
      <c r="AO115" s="552"/>
      <c r="AP115" s="552"/>
      <c r="AQ115" s="552"/>
      <c r="AR115" s="552"/>
      <c r="AS115" s="552"/>
      <c r="AT115" s="552"/>
      <c r="AU115" s="552"/>
      <c r="AV115" s="552"/>
      <c r="AW115" s="552"/>
      <c r="AX115" s="552"/>
      <c r="AY115" s="552"/>
      <c r="AZ115" s="552"/>
      <c r="BA115" s="552"/>
      <c r="BB115" s="552"/>
      <c r="BC115" s="552"/>
      <c r="BD115" s="552"/>
      <c r="BE115" s="552"/>
      <c r="BF115" s="552"/>
      <c r="BG115" s="552"/>
      <c r="BH115" s="552"/>
      <c r="BI115" s="552"/>
      <c r="BJ115" s="552"/>
      <c r="BK115" s="552"/>
      <c r="BL115" s="552"/>
      <c r="BM115" s="552"/>
      <c r="BN115" s="552"/>
      <c r="BO115" s="552"/>
      <c r="BP115" s="552"/>
    </row>
    <row r="116" spans="1:68" x14ac:dyDescent="0.2">
      <c r="A116" s="552"/>
      <c r="B116" s="552"/>
      <c r="C116" s="552"/>
      <c r="D116" s="552"/>
      <c r="E116" s="552"/>
      <c r="F116" s="552"/>
      <c r="G116" s="552"/>
      <c r="H116" s="552"/>
      <c r="I116" s="552"/>
      <c r="J116" s="552"/>
      <c r="K116" s="552"/>
      <c r="L116" s="552"/>
      <c r="M116" s="552"/>
      <c r="N116" s="552"/>
      <c r="O116" s="552"/>
      <c r="P116" s="552"/>
      <c r="Q116" s="552"/>
      <c r="R116" s="552"/>
      <c r="S116" s="552"/>
      <c r="T116" s="552"/>
      <c r="U116" s="552"/>
      <c r="V116" s="552"/>
      <c r="W116" s="552"/>
      <c r="X116" s="552"/>
      <c r="Y116" s="552"/>
      <c r="Z116" s="552"/>
      <c r="AA116" s="552"/>
      <c r="AB116" s="552"/>
      <c r="AC116" s="552"/>
      <c r="AD116" s="552"/>
      <c r="AE116" s="552"/>
      <c r="AF116" s="552"/>
      <c r="AG116" s="552"/>
      <c r="AH116" s="552"/>
      <c r="AI116" s="552"/>
      <c r="AJ116" s="552"/>
      <c r="AK116" s="552"/>
      <c r="AL116" s="552"/>
      <c r="AM116" s="552"/>
      <c r="AN116" s="552"/>
      <c r="AO116" s="552"/>
      <c r="AP116" s="552"/>
      <c r="AQ116" s="552"/>
      <c r="AR116" s="552"/>
      <c r="AS116" s="552"/>
      <c r="AT116" s="552"/>
      <c r="AU116" s="552"/>
      <c r="AV116" s="552"/>
      <c r="AW116" s="552"/>
      <c r="AX116" s="552"/>
      <c r="AY116" s="552"/>
      <c r="AZ116" s="552"/>
      <c r="BA116" s="552"/>
      <c r="BB116" s="552"/>
      <c r="BC116" s="552"/>
      <c r="BD116" s="552"/>
      <c r="BE116" s="552"/>
      <c r="BF116" s="552"/>
      <c r="BG116" s="552"/>
      <c r="BH116" s="552"/>
      <c r="BI116" s="552"/>
      <c r="BJ116" s="552"/>
      <c r="BK116" s="552"/>
      <c r="BL116" s="552"/>
      <c r="BM116" s="552"/>
      <c r="BN116" s="552"/>
      <c r="BO116" s="552"/>
      <c r="BP116" s="552"/>
    </row>
    <row r="117" spans="1:68" x14ac:dyDescent="0.2">
      <c r="A117" s="552"/>
      <c r="B117" s="552"/>
      <c r="C117" s="552"/>
      <c r="D117" s="552"/>
      <c r="E117" s="552"/>
      <c r="F117" s="552"/>
      <c r="G117" s="552"/>
      <c r="H117" s="552"/>
      <c r="I117" s="552"/>
      <c r="J117" s="552"/>
      <c r="K117" s="552"/>
      <c r="L117" s="552"/>
      <c r="M117" s="552"/>
      <c r="N117" s="552"/>
      <c r="O117" s="552"/>
      <c r="P117" s="552"/>
      <c r="Q117" s="552"/>
      <c r="R117" s="552"/>
      <c r="S117" s="552"/>
      <c r="T117" s="552"/>
      <c r="U117" s="552"/>
      <c r="V117" s="552"/>
      <c r="W117" s="552"/>
      <c r="X117" s="552"/>
      <c r="Y117" s="552"/>
      <c r="Z117" s="552"/>
      <c r="AA117" s="552"/>
      <c r="AB117" s="552"/>
      <c r="AC117" s="552"/>
      <c r="AD117" s="552"/>
      <c r="AE117" s="552"/>
      <c r="AF117" s="552"/>
      <c r="AG117" s="552"/>
      <c r="AH117" s="552"/>
      <c r="AI117" s="552"/>
      <c r="AJ117" s="552"/>
      <c r="AK117" s="552"/>
      <c r="AL117" s="552"/>
      <c r="AM117" s="552"/>
      <c r="AN117" s="552"/>
      <c r="AO117" s="552"/>
      <c r="AP117" s="552"/>
      <c r="AQ117" s="552"/>
      <c r="AR117" s="552"/>
      <c r="AS117" s="552"/>
      <c r="AT117" s="552"/>
      <c r="AU117" s="552"/>
      <c r="AV117" s="552"/>
      <c r="AW117" s="552"/>
      <c r="AX117" s="552"/>
      <c r="AY117" s="552"/>
      <c r="AZ117" s="552"/>
      <c r="BA117" s="552"/>
      <c r="BB117" s="552"/>
      <c r="BC117" s="552"/>
      <c r="BD117" s="552"/>
      <c r="BE117" s="552"/>
      <c r="BF117" s="552"/>
      <c r="BG117" s="552"/>
      <c r="BH117" s="552"/>
      <c r="BI117" s="552"/>
      <c r="BJ117" s="552"/>
      <c r="BK117" s="552"/>
      <c r="BL117" s="552"/>
      <c r="BM117" s="552"/>
      <c r="BN117" s="552"/>
      <c r="BO117" s="552"/>
      <c r="BP117" s="552"/>
    </row>
    <row r="118" spans="1:68" x14ac:dyDescent="0.2">
      <c r="A118" s="552"/>
      <c r="B118" s="552"/>
      <c r="C118" s="552"/>
      <c r="D118" s="552"/>
      <c r="E118" s="552"/>
      <c r="F118" s="552"/>
      <c r="G118" s="552"/>
      <c r="H118" s="552"/>
      <c r="I118" s="552"/>
      <c r="J118" s="552"/>
      <c r="K118" s="552"/>
      <c r="L118" s="552"/>
      <c r="M118" s="552"/>
      <c r="N118" s="552"/>
      <c r="O118" s="552"/>
      <c r="P118" s="552"/>
      <c r="Q118" s="552"/>
      <c r="R118" s="552"/>
      <c r="S118" s="552"/>
      <c r="T118" s="552"/>
      <c r="U118" s="552"/>
      <c r="V118" s="552"/>
      <c r="W118" s="552"/>
      <c r="X118" s="552"/>
      <c r="Y118" s="552"/>
      <c r="Z118" s="552"/>
      <c r="AA118" s="552"/>
      <c r="AB118" s="552"/>
      <c r="AC118" s="552"/>
      <c r="AD118" s="552"/>
      <c r="AE118" s="552"/>
      <c r="AF118" s="552"/>
      <c r="AG118" s="552"/>
      <c r="AH118" s="552"/>
      <c r="AI118" s="552"/>
      <c r="AJ118" s="552"/>
      <c r="AK118" s="552"/>
      <c r="AL118" s="552"/>
      <c r="AM118" s="552"/>
      <c r="AN118" s="552"/>
      <c r="AO118" s="552"/>
      <c r="AP118" s="552"/>
      <c r="AQ118" s="552"/>
      <c r="AR118" s="552"/>
      <c r="AS118" s="552"/>
      <c r="AT118" s="552"/>
      <c r="AU118" s="552"/>
      <c r="AV118" s="552"/>
      <c r="AW118" s="552"/>
      <c r="AX118" s="552"/>
      <c r="AY118" s="552"/>
      <c r="AZ118" s="552"/>
      <c r="BA118" s="552"/>
      <c r="BB118" s="552"/>
      <c r="BC118" s="552"/>
      <c r="BD118" s="552"/>
      <c r="BE118" s="552"/>
      <c r="BF118" s="552"/>
      <c r="BG118" s="552"/>
      <c r="BH118" s="552"/>
      <c r="BI118" s="552"/>
      <c r="BJ118" s="552"/>
      <c r="BK118" s="552"/>
      <c r="BL118" s="552"/>
      <c r="BM118" s="552"/>
      <c r="BN118" s="552"/>
      <c r="BO118" s="552"/>
      <c r="BP118" s="552"/>
    </row>
    <row r="119" spans="1:68" x14ac:dyDescent="0.2">
      <c r="A119" s="552"/>
      <c r="B119" s="552"/>
      <c r="C119" s="552"/>
      <c r="D119" s="552"/>
      <c r="E119" s="552"/>
      <c r="F119" s="552"/>
      <c r="G119" s="552"/>
      <c r="H119" s="552"/>
      <c r="I119" s="552"/>
      <c r="J119" s="552"/>
      <c r="K119" s="552"/>
      <c r="L119" s="552"/>
      <c r="M119" s="552"/>
      <c r="N119" s="552"/>
      <c r="O119" s="552"/>
      <c r="P119" s="552"/>
      <c r="Q119" s="552"/>
      <c r="R119" s="552"/>
      <c r="S119" s="552"/>
      <c r="T119" s="552"/>
      <c r="U119" s="552"/>
      <c r="V119" s="552"/>
      <c r="W119" s="552"/>
      <c r="X119" s="552"/>
      <c r="Y119" s="552"/>
      <c r="Z119" s="552"/>
      <c r="AA119" s="552"/>
      <c r="AB119" s="552"/>
      <c r="AC119" s="552"/>
      <c r="AD119" s="552"/>
      <c r="AE119" s="552"/>
      <c r="AF119" s="552"/>
      <c r="AG119" s="552"/>
      <c r="AH119" s="552"/>
      <c r="AI119" s="552"/>
      <c r="AJ119" s="552"/>
      <c r="AK119" s="552"/>
      <c r="AL119" s="552"/>
      <c r="AM119" s="552"/>
      <c r="AN119" s="552"/>
      <c r="AO119" s="552"/>
      <c r="AP119" s="552"/>
      <c r="AQ119" s="552"/>
      <c r="AR119" s="552"/>
      <c r="AS119" s="552"/>
      <c r="AT119" s="552"/>
      <c r="AU119" s="552"/>
      <c r="AV119" s="552"/>
      <c r="AW119" s="552"/>
      <c r="AX119" s="552"/>
      <c r="AY119" s="552"/>
      <c r="AZ119" s="552"/>
      <c r="BA119" s="552"/>
      <c r="BB119" s="552"/>
      <c r="BC119" s="552"/>
      <c r="BD119" s="552"/>
      <c r="BE119" s="552"/>
      <c r="BF119" s="552"/>
      <c r="BG119" s="552"/>
      <c r="BH119" s="552"/>
      <c r="BI119" s="552"/>
      <c r="BJ119" s="552"/>
      <c r="BK119" s="552"/>
      <c r="BL119" s="552"/>
      <c r="BM119" s="552"/>
      <c r="BN119" s="552"/>
      <c r="BO119" s="552"/>
      <c r="BP119" s="552"/>
    </row>
    <row r="120" spans="1:68" x14ac:dyDescent="0.2">
      <c r="A120" s="552"/>
      <c r="B120" s="552"/>
      <c r="C120" s="552"/>
      <c r="D120" s="552"/>
      <c r="E120" s="552"/>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52"/>
      <c r="AB120" s="552"/>
      <c r="AC120" s="552"/>
      <c r="AD120" s="552"/>
      <c r="AE120" s="552"/>
      <c r="AF120" s="552"/>
      <c r="AG120" s="552"/>
      <c r="AH120" s="552"/>
      <c r="AI120" s="552"/>
      <c r="AJ120" s="552"/>
      <c r="AK120" s="552"/>
      <c r="AL120" s="552"/>
      <c r="AM120" s="552"/>
      <c r="AN120" s="552"/>
      <c r="AO120" s="552"/>
      <c r="AP120" s="552"/>
      <c r="AQ120" s="552"/>
      <c r="AR120" s="552"/>
      <c r="AS120" s="552"/>
      <c r="AT120" s="552"/>
      <c r="AU120" s="552"/>
      <c r="AV120" s="552"/>
      <c r="AW120" s="552"/>
      <c r="AX120" s="552"/>
      <c r="AY120" s="552"/>
      <c r="AZ120" s="552"/>
      <c r="BA120" s="552"/>
      <c r="BB120" s="552"/>
      <c r="BC120" s="552"/>
      <c r="BD120" s="552"/>
      <c r="BE120" s="552"/>
      <c r="BF120" s="552"/>
      <c r="BG120" s="552"/>
      <c r="BH120" s="552"/>
      <c r="BI120" s="552"/>
      <c r="BJ120" s="552"/>
      <c r="BK120" s="552"/>
      <c r="BL120" s="552"/>
      <c r="BM120" s="552"/>
      <c r="BN120" s="552"/>
      <c r="BO120" s="552"/>
      <c r="BP120" s="552"/>
    </row>
    <row r="121" spans="1:68" x14ac:dyDescent="0.2">
      <c r="A121" s="552"/>
      <c r="B121" s="552"/>
      <c r="C121" s="552"/>
      <c r="D121" s="552"/>
      <c r="E121" s="552"/>
      <c r="F121" s="552"/>
      <c r="G121" s="552"/>
      <c r="H121" s="552"/>
      <c r="I121" s="552"/>
      <c r="J121" s="552"/>
      <c r="K121" s="552"/>
      <c r="L121" s="552"/>
      <c r="M121" s="552"/>
      <c r="N121" s="552"/>
      <c r="O121" s="552"/>
      <c r="P121" s="552"/>
      <c r="Q121" s="552"/>
      <c r="R121" s="552"/>
      <c r="S121" s="552"/>
      <c r="T121" s="552"/>
      <c r="U121" s="552"/>
      <c r="V121" s="552"/>
      <c r="W121" s="552"/>
      <c r="X121" s="552"/>
      <c r="Y121" s="552"/>
      <c r="Z121" s="552"/>
      <c r="AA121" s="552"/>
      <c r="AB121" s="552"/>
      <c r="AC121" s="552"/>
      <c r="AD121" s="552"/>
      <c r="AE121" s="552"/>
      <c r="AF121" s="552"/>
      <c r="AG121" s="552"/>
      <c r="AH121" s="552"/>
      <c r="AI121" s="552"/>
      <c r="AJ121" s="552"/>
      <c r="AK121" s="552"/>
      <c r="AL121" s="552"/>
      <c r="AM121" s="552"/>
      <c r="AN121" s="552"/>
      <c r="AO121" s="552"/>
      <c r="AP121" s="552"/>
      <c r="AQ121" s="552"/>
      <c r="AR121" s="552"/>
      <c r="AS121" s="552"/>
      <c r="AT121" s="552"/>
      <c r="AU121" s="552"/>
      <c r="AV121" s="552"/>
      <c r="AW121" s="552"/>
      <c r="AX121" s="552"/>
      <c r="AY121" s="552"/>
      <c r="AZ121" s="552"/>
      <c r="BA121" s="552"/>
      <c r="BB121" s="552"/>
      <c r="BC121" s="552"/>
      <c r="BD121" s="552"/>
      <c r="BE121" s="552"/>
      <c r="BF121" s="552"/>
      <c r="BG121" s="552"/>
      <c r="BH121" s="552"/>
      <c r="BI121" s="552"/>
      <c r="BJ121" s="552"/>
      <c r="BK121" s="552"/>
      <c r="BL121" s="552"/>
      <c r="BM121" s="552"/>
      <c r="BN121" s="552"/>
      <c r="BO121" s="552"/>
      <c r="BP121" s="552"/>
    </row>
  </sheetData>
  <customSheetViews>
    <customSheetView guid="{4FD28BFF-A4CF-416E-91D3-B2989AA79332}" scale="90" showGridLines="0" showRuler="0">
      <selection activeCell="D16" sqref="D16"/>
      <pageMargins left="0" right="0" top="0" bottom="0" header="0" footer="0"/>
      <pageSetup paperSize="9" orientation="landscape" r:id="rId1"/>
      <headerFooter alignWithMargins="0"/>
    </customSheetView>
  </customSheetViews>
  <mergeCells count="12">
    <mergeCell ref="H10:L10"/>
    <mergeCell ref="B14:L14"/>
    <mergeCell ref="B18:L18"/>
    <mergeCell ref="D1:J2"/>
    <mergeCell ref="B19:L19"/>
    <mergeCell ref="B10:C10"/>
    <mergeCell ref="L11:M11"/>
    <mergeCell ref="B6:F6"/>
    <mergeCell ref="H6:L6"/>
    <mergeCell ref="B9:F9"/>
    <mergeCell ref="H9:L9"/>
    <mergeCell ref="C7:J7"/>
  </mergeCells>
  <phoneticPr fontId="36" type="noConversion"/>
  <hyperlinks>
    <hyperlink ref="B10:C10" location="'Contenido PEI'!A1" display="Click aquí para ir al contenido PEI"/>
    <hyperlink ref="L11:M11" location="'Contenido POM POA'!A1" display="Click aquí para ir al contenido POM POA"/>
  </hyperlinks>
  <printOptions horizontalCentered="1" verticalCentered="1"/>
  <pageMargins left="0.25" right="0.25" top="0.75" bottom="0.75" header="0.3" footer="0.3"/>
  <pageSetup scale="68" orientation="landscape" horizontalDpi="4294967295" verticalDpi="4294967295"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4"/>
  </sheetPr>
  <dimension ref="A1:W55"/>
  <sheetViews>
    <sheetView view="pageBreakPreview" topLeftCell="A22" zoomScale="60" zoomScaleNormal="75" workbookViewId="0">
      <selection activeCell="L11" sqref="L11:L16"/>
    </sheetView>
  </sheetViews>
  <sheetFormatPr baseColWidth="10" defaultColWidth="11.42578125" defaultRowHeight="15" x14ac:dyDescent="0.25"/>
  <cols>
    <col min="1" max="1" width="23" style="180" customWidth="1"/>
    <col min="2" max="2" width="25.28515625" style="180" customWidth="1"/>
    <col min="3" max="4" width="23.7109375" style="180" customWidth="1"/>
    <col min="5" max="7" width="16.5703125" style="180" customWidth="1"/>
    <col min="8" max="10" width="11.42578125" style="180"/>
    <col min="11" max="11" width="20.42578125" style="180" customWidth="1"/>
    <col min="12" max="13" width="17.5703125" style="180" customWidth="1"/>
    <col min="14" max="14" width="16.85546875" style="180" customWidth="1"/>
    <col min="15" max="16384" width="11.42578125" style="180"/>
  </cols>
  <sheetData>
    <row r="1" spans="1:23" s="174" customFormat="1" ht="33.75" customHeight="1" x14ac:dyDescent="0.25">
      <c r="A1" s="1075" t="s">
        <v>851</v>
      </c>
      <c r="B1" s="1076"/>
      <c r="C1" s="1076"/>
      <c r="D1" s="1076"/>
      <c r="E1" s="1076"/>
      <c r="F1" s="1076"/>
      <c r="G1" s="1076"/>
      <c r="H1" s="1076"/>
      <c r="I1" s="1076"/>
      <c r="J1" s="1076"/>
      <c r="K1" s="1076"/>
      <c r="L1" s="1076"/>
      <c r="M1" s="1076"/>
      <c r="N1" s="167" t="s">
        <v>41</v>
      </c>
      <c r="O1" s="173"/>
      <c r="P1" s="173"/>
      <c r="Q1" s="173"/>
      <c r="R1" s="173"/>
      <c r="S1" s="173"/>
      <c r="T1" s="173"/>
      <c r="U1" s="173"/>
      <c r="V1" s="173"/>
      <c r="W1" s="173"/>
    </row>
    <row r="2" spans="1:23" s="174" customFormat="1" ht="24.75" customHeight="1" thickBot="1" x14ac:dyDescent="0.3">
      <c r="A2" s="175"/>
      <c r="B2" s="175"/>
      <c r="C2" s="175"/>
      <c r="D2" s="175"/>
      <c r="E2" s="175"/>
      <c r="F2" s="175"/>
      <c r="G2" s="175"/>
      <c r="H2" s="176"/>
      <c r="I2" s="173"/>
      <c r="J2" s="173"/>
      <c r="K2" s="173"/>
      <c r="L2" s="177"/>
      <c r="M2" s="175"/>
      <c r="N2" s="175"/>
      <c r="O2" s="173"/>
      <c r="P2" s="173"/>
      <c r="Q2" s="173"/>
      <c r="R2" s="173"/>
      <c r="S2" s="173"/>
      <c r="T2" s="173"/>
      <c r="U2" s="173"/>
      <c r="V2" s="173"/>
      <c r="W2" s="173"/>
    </row>
    <row r="3" spans="1:23" s="174" customFormat="1" ht="24.75" customHeight="1" thickBot="1" x14ac:dyDescent="0.3">
      <c r="A3" s="1005" t="s">
        <v>80</v>
      </c>
      <c r="B3" s="1006"/>
      <c r="C3" s="175"/>
      <c r="D3" s="175"/>
      <c r="E3" s="175"/>
      <c r="F3" s="175"/>
      <c r="G3" s="175"/>
      <c r="H3" s="176"/>
      <c r="I3" s="173"/>
      <c r="J3" s="173"/>
      <c r="K3" s="173"/>
      <c r="L3" s="177"/>
      <c r="M3" s="175"/>
      <c r="N3" s="175"/>
      <c r="O3" s="173"/>
      <c r="P3" s="173"/>
      <c r="Q3" s="173"/>
      <c r="R3" s="173"/>
      <c r="S3" s="173"/>
      <c r="T3" s="173"/>
      <c r="U3" s="173"/>
      <c r="V3" s="173"/>
      <c r="W3" s="173"/>
    </row>
    <row r="4" spans="1:23" ht="135.75" customHeight="1" thickBot="1" x14ac:dyDescent="0.3">
      <c r="A4" s="1094" t="s">
        <v>852</v>
      </c>
      <c r="B4" s="1095"/>
      <c r="C4" s="1095"/>
      <c r="D4" s="1095"/>
      <c r="E4" s="1095"/>
      <c r="F4" s="1095"/>
      <c r="G4" s="1095"/>
      <c r="H4" s="178"/>
      <c r="I4" s="178"/>
      <c r="J4" s="179"/>
      <c r="K4" s="179"/>
      <c r="L4" s="179"/>
      <c r="M4" s="179"/>
      <c r="N4" s="179"/>
      <c r="O4" s="179"/>
      <c r="P4" s="178"/>
      <c r="Q4" s="178"/>
      <c r="R4" s="178"/>
      <c r="S4" s="178"/>
      <c r="T4" s="178"/>
      <c r="U4" s="178"/>
      <c r="V4" s="178"/>
      <c r="W4" s="178"/>
    </row>
    <row r="5" spans="1:23" ht="21" x14ac:dyDescent="0.25">
      <c r="A5" s="1077" t="s">
        <v>853</v>
      </c>
      <c r="B5" s="1078"/>
      <c r="C5" s="1078"/>
      <c r="D5" s="1078"/>
      <c r="E5" s="1078"/>
      <c r="F5" s="1078"/>
      <c r="G5" s="1078"/>
      <c r="H5" s="1078"/>
      <c r="I5" s="1078"/>
      <c r="J5" s="1078"/>
      <c r="K5" s="1078"/>
      <c r="L5" s="1078"/>
      <c r="M5" s="1078"/>
      <c r="N5" s="1078"/>
      <c r="O5" s="178"/>
      <c r="P5" s="178"/>
      <c r="Q5" s="178"/>
      <c r="R5" s="178"/>
      <c r="S5" s="178"/>
      <c r="T5" s="178"/>
      <c r="U5" s="178"/>
      <c r="V5" s="178"/>
      <c r="W5" s="178"/>
    </row>
    <row r="6" spans="1:23" ht="15.75" thickBot="1" x14ac:dyDescent="0.3">
      <c r="A6" s="1079"/>
      <c r="B6" s="1080"/>
      <c r="C6" s="323"/>
      <c r="D6" s="323"/>
      <c r="E6" s="323"/>
      <c r="F6" s="323"/>
      <c r="G6" s="323"/>
      <c r="H6" s="323"/>
      <c r="I6" s="181"/>
      <c r="J6" s="323"/>
      <c r="K6" s="323"/>
      <c r="L6" s="323"/>
      <c r="M6" s="323"/>
      <c r="N6" s="323"/>
      <c r="O6" s="178"/>
      <c r="P6" s="178"/>
      <c r="Q6" s="178"/>
      <c r="R6" s="178"/>
      <c r="S6" s="178"/>
      <c r="T6" s="178"/>
      <c r="U6" s="178"/>
      <c r="V6" s="178"/>
      <c r="W6" s="178"/>
    </row>
    <row r="7" spans="1:23" ht="58.5" customHeight="1" x14ac:dyDescent="0.25">
      <c r="A7" s="1081" t="s">
        <v>854</v>
      </c>
      <c r="B7" s="1081" t="s">
        <v>855</v>
      </c>
      <c r="C7" s="1081" t="s">
        <v>856</v>
      </c>
      <c r="D7" s="1081" t="s">
        <v>857</v>
      </c>
      <c r="E7" s="1081" t="s">
        <v>858</v>
      </c>
      <c r="F7" s="1084" t="s">
        <v>859</v>
      </c>
      <c r="G7" s="1085"/>
      <c r="H7" s="1081" t="s">
        <v>860</v>
      </c>
      <c r="I7" s="1088" t="s">
        <v>861</v>
      </c>
      <c r="J7" s="1089"/>
      <c r="K7" s="1090" t="s">
        <v>862</v>
      </c>
      <c r="L7" s="1091"/>
      <c r="M7" s="1081" t="s">
        <v>863</v>
      </c>
      <c r="N7" s="1081" t="s">
        <v>864</v>
      </c>
      <c r="O7" s="178"/>
      <c r="P7" s="178"/>
      <c r="Q7" s="178"/>
      <c r="R7" s="178"/>
      <c r="S7" s="178"/>
      <c r="T7" s="178"/>
      <c r="U7" s="178"/>
      <c r="V7" s="178"/>
      <c r="W7" s="178"/>
    </row>
    <row r="8" spans="1:23" ht="32.25" customHeight="1" x14ac:dyDescent="0.25">
      <c r="A8" s="1082"/>
      <c r="B8" s="1082"/>
      <c r="C8" s="1082"/>
      <c r="D8" s="1082"/>
      <c r="E8" s="1082"/>
      <c r="F8" s="1086"/>
      <c r="G8" s="1087"/>
      <c r="H8" s="1082"/>
      <c r="I8" s="1092" t="s">
        <v>865</v>
      </c>
      <c r="J8" s="1096" t="s">
        <v>866</v>
      </c>
      <c r="K8" s="1098" t="s">
        <v>867</v>
      </c>
      <c r="L8" s="1101" t="s">
        <v>868</v>
      </c>
      <c r="M8" s="1082"/>
      <c r="N8" s="1082"/>
      <c r="O8" s="178"/>
      <c r="P8" s="178"/>
      <c r="Q8" s="178"/>
      <c r="R8" s="178"/>
      <c r="S8" s="178"/>
      <c r="T8" s="178"/>
      <c r="U8" s="178"/>
      <c r="V8" s="178"/>
      <c r="W8" s="178"/>
    </row>
    <row r="9" spans="1:23" ht="24.75" customHeight="1" x14ac:dyDescent="0.25">
      <c r="A9" s="1082"/>
      <c r="B9" s="1082"/>
      <c r="C9" s="1082"/>
      <c r="D9" s="1082"/>
      <c r="E9" s="1082"/>
      <c r="F9" s="1086"/>
      <c r="G9" s="1087"/>
      <c r="H9" s="1082"/>
      <c r="I9" s="1092"/>
      <c r="J9" s="1096"/>
      <c r="K9" s="1099"/>
      <c r="L9" s="1102"/>
      <c r="M9" s="1082"/>
      <c r="N9" s="1082"/>
      <c r="O9" s="178"/>
      <c r="P9" s="178"/>
      <c r="Q9" s="178"/>
      <c r="R9" s="178"/>
      <c r="S9" s="178"/>
      <c r="T9" s="178"/>
      <c r="U9" s="178"/>
      <c r="V9" s="178"/>
      <c r="W9" s="178"/>
    </row>
    <row r="10" spans="1:23" ht="28.5" customHeight="1" thickBot="1" x14ac:dyDescent="0.3">
      <c r="A10" s="1083"/>
      <c r="B10" s="1083"/>
      <c r="C10" s="1083"/>
      <c r="D10" s="1083"/>
      <c r="E10" s="1083"/>
      <c r="F10" s="324" t="s">
        <v>869</v>
      </c>
      <c r="G10" s="321" t="s">
        <v>870</v>
      </c>
      <c r="H10" s="1083"/>
      <c r="I10" s="1093"/>
      <c r="J10" s="1097"/>
      <c r="K10" s="1100"/>
      <c r="L10" s="1103"/>
      <c r="M10" s="1082"/>
      <c r="N10" s="1083"/>
      <c r="O10" s="178"/>
      <c r="P10" s="178"/>
      <c r="Q10" s="178"/>
      <c r="R10" s="178"/>
      <c r="S10" s="178"/>
      <c r="T10" s="178"/>
      <c r="U10" s="178"/>
      <c r="V10" s="178"/>
      <c r="W10" s="178"/>
    </row>
    <row r="11" spans="1:23" ht="45" customHeight="1" x14ac:dyDescent="0.25">
      <c r="A11" s="1069" t="s">
        <v>1633</v>
      </c>
      <c r="B11" s="734" t="s">
        <v>1634</v>
      </c>
      <c r="C11" s="1069" t="s">
        <v>1640</v>
      </c>
      <c r="D11" s="1069" t="s">
        <v>1642</v>
      </c>
      <c r="E11" s="1069" t="s">
        <v>1641</v>
      </c>
      <c r="F11" s="1066"/>
      <c r="G11" s="1069" t="s">
        <v>1499</v>
      </c>
      <c r="H11" s="1072" t="s">
        <v>1500</v>
      </c>
      <c r="I11" s="1066" t="s">
        <v>1433</v>
      </c>
      <c r="J11" s="1066" t="s">
        <v>1433</v>
      </c>
      <c r="K11" s="1065" t="s">
        <v>1501</v>
      </c>
      <c r="L11" s="1065" t="s">
        <v>1502</v>
      </c>
      <c r="M11" s="1062" t="s">
        <v>1503</v>
      </c>
      <c r="N11" s="1065" t="s">
        <v>1504</v>
      </c>
      <c r="O11" s="178" t="s">
        <v>78</v>
      </c>
      <c r="P11" s="178" t="s">
        <v>78</v>
      </c>
      <c r="Q11" s="178"/>
      <c r="R11" s="178"/>
      <c r="S11" s="178"/>
      <c r="T11" s="178"/>
      <c r="U11" s="178"/>
      <c r="V11" s="178"/>
      <c r="W11" s="178"/>
    </row>
    <row r="12" spans="1:23" ht="53.45" customHeight="1" x14ac:dyDescent="0.25">
      <c r="A12" s="1070"/>
      <c r="B12" s="734" t="s">
        <v>1635</v>
      </c>
      <c r="C12" s="1070"/>
      <c r="D12" s="1070"/>
      <c r="E12" s="1070"/>
      <c r="F12" s="1067"/>
      <c r="G12" s="1070"/>
      <c r="H12" s="1073"/>
      <c r="I12" s="1067"/>
      <c r="J12" s="1067"/>
      <c r="K12" s="1063"/>
      <c r="L12" s="1063"/>
      <c r="M12" s="1063"/>
      <c r="N12" s="1063"/>
      <c r="O12" s="178"/>
      <c r="P12" s="178"/>
      <c r="Q12" s="178"/>
      <c r="R12" s="178"/>
      <c r="S12" s="178"/>
      <c r="T12" s="178"/>
      <c r="U12" s="178"/>
      <c r="V12" s="178"/>
      <c r="W12" s="178"/>
    </row>
    <row r="13" spans="1:23" ht="18" customHeight="1" x14ac:dyDescent="0.25">
      <c r="A13" s="1070"/>
      <c r="B13" s="735" t="s">
        <v>1636</v>
      </c>
      <c r="C13" s="1070"/>
      <c r="D13" s="1070"/>
      <c r="E13" s="1070"/>
      <c r="F13" s="1067"/>
      <c r="G13" s="1070"/>
      <c r="H13" s="1073"/>
      <c r="I13" s="1067"/>
      <c r="J13" s="1067"/>
      <c r="K13" s="1063"/>
      <c r="L13" s="1063"/>
      <c r="M13" s="1063"/>
      <c r="N13" s="1063"/>
      <c r="O13" s="178"/>
      <c r="P13" s="178"/>
      <c r="Q13" s="178"/>
      <c r="R13" s="178"/>
      <c r="S13" s="178"/>
      <c r="T13" s="178"/>
      <c r="U13" s="178"/>
      <c r="V13" s="178"/>
      <c r="W13" s="178"/>
    </row>
    <row r="14" spans="1:23" ht="25.9" customHeight="1" x14ac:dyDescent="0.25">
      <c r="A14" s="1070"/>
      <c r="B14" s="735" t="s">
        <v>1637</v>
      </c>
      <c r="C14" s="1070"/>
      <c r="D14" s="1070"/>
      <c r="E14" s="1070"/>
      <c r="F14" s="1067"/>
      <c r="G14" s="1070"/>
      <c r="H14" s="1073"/>
      <c r="I14" s="1067"/>
      <c r="J14" s="1067"/>
      <c r="K14" s="1063"/>
      <c r="L14" s="1063"/>
      <c r="M14" s="1063"/>
      <c r="N14" s="1063"/>
      <c r="O14" s="178"/>
      <c r="P14" s="178"/>
      <c r="Q14" s="178"/>
      <c r="R14" s="178"/>
      <c r="S14" s="178"/>
      <c r="T14" s="178"/>
      <c r="U14" s="178"/>
      <c r="V14" s="178"/>
      <c r="W14" s="178"/>
    </row>
    <row r="15" spans="1:23" x14ac:dyDescent="0.25">
      <c r="A15" s="1070"/>
      <c r="B15" s="736" t="s">
        <v>1638</v>
      </c>
      <c r="C15" s="1070"/>
      <c r="D15" s="1070"/>
      <c r="E15" s="1070"/>
      <c r="F15" s="1067"/>
      <c r="G15" s="1070"/>
      <c r="H15" s="1073"/>
      <c r="I15" s="1067"/>
      <c r="J15" s="1067"/>
      <c r="K15" s="1063"/>
      <c r="L15" s="1063"/>
      <c r="M15" s="1063"/>
      <c r="N15" s="1063"/>
      <c r="O15" s="178"/>
      <c r="P15" s="178"/>
      <c r="Q15" s="178"/>
      <c r="R15" s="178"/>
      <c r="S15" s="178"/>
      <c r="T15" s="178"/>
      <c r="U15" s="178"/>
      <c r="V15" s="178"/>
      <c r="W15" s="178"/>
    </row>
    <row r="16" spans="1:23" ht="108" customHeight="1" x14ac:dyDescent="0.25">
      <c r="A16" s="1071"/>
      <c r="B16" s="737" t="s">
        <v>1639</v>
      </c>
      <c r="C16" s="1071"/>
      <c r="D16" s="1071"/>
      <c r="E16" s="1071"/>
      <c r="F16" s="1068"/>
      <c r="G16" s="1071"/>
      <c r="H16" s="1074"/>
      <c r="I16" s="1068"/>
      <c r="J16" s="1068"/>
      <c r="K16" s="1064"/>
      <c r="L16" s="1064"/>
      <c r="M16" s="1064"/>
      <c r="N16" s="1064"/>
      <c r="O16" s="178"/>
      <c r="P16" s="178"/>
      <c r="Q16" s="178"/>
      <c r="R16" s="178"/>
      <c r="S16" s="178"/>
      <c r="T16" s="178"/>
      <c r="U16" s="178"/>
      <c r="V16" s="178"/>
      <c r="W16" s="178"/>
    </row>
    <row r="17" spans="1:23" x14ac:dyDescent="0.25">
      <c r="A17" s="178"/>
      <c r="B17" s="178"/>
      <c r="C17" s="178"/>
      <c r="D17" s="178"/>
      <c r="E17" s="178"/>
      <c r="F17" s="178"/>
      <c r="G17" s="178"/>
      <c r="H17" s="178"/>
      <c r="I17" s="178"/>
      <c r="J17" s="178"/>
      <c r="K17" s="178"/>
      <c r="L17" s="178"/>
      <c r="M17" s="178"/>
      <c r="N17" s="178"/>
      <c r="O17" s="178"/>
      <c r="P17" s="178"/>
      <c r="Q17" s="178"/>
      <c r="R17" s="178"/>
      <c r="S17" s="178"/>
      <c r="T17" s="178"/>
      <c r="U17" s="178"/>
      <c r="V17" s="178"/>
      <c r="W17" s="178"/>
    </row>
    <row r="18" spans="1:23" x14ac:dyDescent="0.25">
      <c r="A18" s="178" t="s">
        <v>871</v>
      </c>
      <c r="B18" s="178"/>
      <c r="C18" s="178"/>
      <c r="D18" s="178"/>
      <c r="E18" s="178"/>
      <c r="F18" s="178"/>
      <c r="G18" s="178"/>
      <c r="H18" s="178"/>
      <c r="I18" s="178"/>
      <c r="J18" s="178"/>
      <c r="K18" s="178"/>
      <c r="L18" s="178"/>
      <c r="M18" s="178"/>
      <c r="N18" s="178"/>
      <c r="O18" s="178"/>
      <c r="P18" s="178"/>
      <c r="Q18" s="178"/>
      <c r="R18" s="178"/>
      <c r="S18" s="178"/>
      <c r="T18" s="178"/>
      <c r="U18" s="178"/>
      <c r="V18" s="178"/>
      <c r="W18" s="178"/>
    </row>
    <row r="19" spans="1:23" x14ac:dyDescent="0.25">
      <c r="A19" s="178" t="s">
        <v>872</v>
      </c>
      <c r="B19" s="178"/>
      <c r="C19" s="178"/>
      <c r="D19" s="178"/>
      <c r="E19" s="178"/>
      <c r="F19" s="178"/>
      <c r="G19" s="178"/>
      <c r="H19" s="178"/>
      <c r="I19" s="178"/>
      <c r="J19" s="178"/>
      <c r="K19" s="178"/>
      <c r="L19" s="178"/>
      <c r="M19" s="178"/>
      <c r="N19" s="178"/>
      <c r="O19" s="178"/>
      <c r="P19" s="178"/>
      <c r="Q19" s="178"/>
      <c r="R19" s="178"/>
      <c r="S19" s="178"/>
      <c r="T19" s="178"/>
      <c r="U19" s="178"/>
      <c r="V19" s="178"/>
      <c r="W19" s="178"/>
    </row>
    <row r="20" spans="1:23" x14ac:dyDescent="0.25">
      <c r="A20" s="178" t="s">
        <v>873</v>
      </c>
      <c r="B20" s="178"/>
      <c r="C20" s="178"/>
      <c r="D20" s="178"/>
      <c r="E20" s="178"/>
      <c r="F20" s="178"/>
      <c r="G20" s="178"/>
      <c r="H20" s="178"/>
      <c r="I20" s="178"/>
      <c r="J20" s="178"/>
      <c r="K20" s="178"/>
      <c r="L20" s="178"/>
      <c r="M20" s="178"/>
      <c r="N20" s="178"/>
      <c r="O20" s="178"/>
      <c r="P20" s="178"/>
      <c r="Q20" s="178"/>
      <c r="R20" s="178"/>
      <c r="S20" s="178"/>
      <c r="T20" s="178"/>
      <c r="U20" s="178"/>
      <c r="V20" s="178"/>
      <c r="W20" s="178"/>
    </row>
    <row r="21" spans="1:23" x14ac:dyDescent="0.25">
      <c r="A21" s="507"/>
      <c r="B21" s="178"/>
      <c r="C21" s="178"/>
      <c r="D21" s="178"/>
      <c r="E21" s="178"/>
      <c r="F21" s="178"/>
      <c r="G21" s="178"/>
      <c r="H21" s="178"/>
      <c r="I21" s="178"/>
      <c r="J21" s="178"/>
      <c r="K21" s="178"/>
      <c r="L21" s="178"/>
      <c r="M21" s="178"/>
      <c r="N21" s="178"/>
      <c r="O21" s="178"/>
      <c r="P21" s="178"/>
      <c r="Q21" s="178"/>
      <c r="R21" s="178"/>
      <c r="S21" s="178"/>
      <c r="T21" s="178"/>
      <c r="U21" s="178"/>
      <c r="V21" s="178"/>
      <c r="W21" s="178"/>
    </row>
    <row r="22" spans="1:23" x14ac:dyDescent="0.25">
      <c r="A22" s="178"/>
      <c r="B22" s="178"/>
      <c r="C22" s="178"/>
      <c r="D22" s="178"/>
      <c r="E22" s="178"/>
      <c r="F22" s="178"/>
      <c r="G22" s="178"/>
      <c r="H22" s="178"/>
      <c r="I22" s="178"/>
      <c r="J22" s="178"/>
      <c r="K22" s="178"/>
      <c r="L22" s="178"/>
      <c r="M22" s="178"/>
      <c r="N22" s="178"/>
      <c r="O22" s="178"/>
      <c r="P22" s="178"/>
      <c r="Q22" s="178"/>
      <c r="R22" s="178"/>
      <c r="S22" s="178"/>
      <c r="T22" s="178"/>
      <c r="U22" s="178"/>
      <c r="V22" s="178"/>
      <c r="W22" s="178"/>
    </row>
    <row r="23" spans="1:23" x14ac:dyDescent="0.25">
      <c r="A23" s="178"/>
      <c r="B23" s="178"/>
      <c r="C23" s="178"/>
      <c r="D23" s="178"/>
      <c r="E23" s="178"/>
      <c r="F23" s="178"/>
      <c r="G23" s="178"/>
      <c r="H23" s="178"/>
      <c r="I23" s="178"/>
      <c r="J23" s="178"/>
      <c r="K23" s="178"/>
      <c r="L23" s="178"/>
      <c r="M23" s="178"/>
      <c r="N23" s="178"/>
      <c r="O23" s="178"/>
      <c r="P23" s="178"/>
      <c r="Q23" s="178"/>
      <c r="R23" s="178"/>
      <c r="S23" s="178"/>
      <c r="T23" s="178"/>
      <c r="U23" s="178"/>
      <c r="V23" s="178"/>
      <c r="W23" s="178"/>
    </row>
    <row r="24" spans="1:23" x14ac:dyDescent="0.25">
      <c r="A24" s="178"/>
      <c r="B24" s="178"/>
      <c r="C24" s="178"/>
      <c r="D24" s="178"/>
      <c r="E24" s="178"/>
      <c r="F24" s="178"/>
      <c r="G24" s="178"/>
      <c r="H24" s="178"/>
      <c r="I24" s="178"/>
      <c r="J24" s="178"/>
      <c r="K24" s="178"/>
      <c r="L24" s="178"/>
      <c r="M24" s="178"/>
      <c r="N24" s="178"/>
      <c r="O24" s="178"/>
      <c r="P24" s="178"/>
      <c r="Q24" s="178"/>
      <c r="R24" s="178"/>
      <c r="S24" s="178"/>
      <c r="T24" s="178"/>
      <c r="U24" s="178"/>
      <c r="V24" s="178"/>
      <c r="W24" s="178"/>
    </row>
    <row r="25" spans="1:23" x14ac:dyDescent="0.25">
      <c r="A25" s="178"/>
      <c r="B25" s="178"/>
      <c r="C25" s="178"/>
      <c r="D25" s="178"/>
      <c r="E25" s="178"/>
      <c r="F25" s="178"/>
      <c r="G25" s="178"/>
      <c r="H25" s="178"/>
      <c r="I25" s="178"/>
      <c r="J25" s="178"/>
      <c r="K25" s="178"/>
      <c r="L25" s="178"/>
      <c r="M25" s="178"/>
      <c r="N25" s="178"/>
      <c r="O25" s="178"/>
      <c r="P25" s="178"/>
      <c r="Q25" s="178"/>
      <c r="R25" s="178"/>
      <c r="S25" s="178"/>
      <c r="T25" s="178"/>
      <c r="U25" s="178"/>
      <c r="V25" s="178"/>
      <c r="W25" s="178"/>
    </row>
    <row r="26" spans="1:23" x14ac:dyDescent="0.25">
      <c r="A26" s="178"/>
      <c r="B26" s="178"/>
      <c r="C26" s="178"/>
      <c r="D26" s="178"/>
      <c r="E26" s="178"/>
      <c r="F26" s="178"/>
      <c r="G26" s="178"/>
      <c r="H26" s="178"/>
      <c r="I26" s="178"/>
      <c r="J26" s="178"/>
      <c r="K26" s="178"/>
      <c r="L26" s="178"/>
      <c r="M26" s="178"/>
      <c r="N26" s="178"/>
      <c r="O26" s="178"/>
      <c r="P26" s="178"/>
      <c r="Q26" s="178"/>
      <c r="R26" s="178"/>
      <c r="S26" s="178"/>
      <c r="T26" s="178"/>
      <c r="U26" s="178"/>
      <c r="V26" s="178"/>
      <c r="W26" s="178"/>
    </row>
    <row r="27" spans="1:23" x14ac:dyDescent="0.25">
      <c r="A27" s="178"/>
      <c r="B27" s="178"/>
      <c r="C27" s="178"/>
      <c r="D27" s="178"/>
      <c r="E27" s="178"/>
      <c r="F27" s="178"/>
      <c r="G27" s="178"/>
      <c r="H27" s="178"/>
      <c r="I27" s="178"/>
      <c r="J27" s="178"/>
      <c r="K27" s="178"/>
      <c r="L27" s="178"/>
      <c r="M27" s="178"/>
      <c r="N27" s="178"/>
      <c r="O27" s="178"/>
      <c r="P27" s="178"/>
      <c r="Q27" s="178"/>
      <c r="R27" s="178"/>
      <c r="S27" s="178"/>
      <c r="T27" s="178"/>
      <c r="U27" s="178"/>
      <c r="V27" s="178"/>
      <c r="W27" s="178"/>
    </row>
    <row r="28" spans="1:23" x14ac:dyDescent="0.25">
      <c r="A28" s="178"/>
      <c r="B28" s="178"/>
      <c r="C28" s="178"/>
      <c r="D28" s="178"/>
      <c r="E28" s="178"/>
      <c r="F28" s="178"/>
      <c r="G28" s="178"/>
      <c r="H28" s="178"/>
      <c r="I28" s="178"/>
      <c r="J28" s="178"/>
      <c r="K28" s="178"/>
      <c r="L28" s="178"/>
      <c r="M28" s="178"/>
      <c r="N28" s="178"/>
      <c r="O28" s="178"/>
      <c r="P28" s="178"/>
      <c r="Q28" s="178"/>
      <c r="R28" s="178"/>
      <c r="S28" s="178"/>
      <c r="T28" s="178"/>
      <c r="U28" s="178"/>
      <c r="V28" s="178"/>
      <c r="W28" s="178"/>
    </row>
    <row r="29" spans="1:23" x14ac:dyDescent="0.25">
      <c r="A29" s="178"/>
      <c r="B29" s="178"/>
      <c r="C29" s="178"/>
      <c r="D29" s="178"/>
      <c r="E29" s="178"/>
      <c r="F29" s="178"/>
      <c r="G29" s="178"/>
      <c r="H29" s="178"/>
      <c r="I29" s="178"/>
      <c r="J29" s="178"/>
      <c r="K29" s="178"/>
      <c r="L29" s="178"/>
      <c r="M29" s="178"/>
      <c r="N29" s="178"/>
      <c r="O29" s="178"/>
      <c r="P29" s="178"/>
      <c r="Q29" s="178"/>
      <c r="R29" s="178"/>
      <c r="S29" s="178"/>
      <c r="T29" s="178"/>
      <c r="U29" s="178"/>
      <c r="V29" s="178"/>
      <c r="W29" s="178"/>
    </row>
    <row r="30" spans="1:23" x14ac:dyDescent="0.25">
      <c r="A30" s="178"/>
      <c r="B30" s="178"/>
      <c r="C30" s="178"/>
      <c r="D30" s="178"/>
      <c r="E30" s="178"/>
      <c r="F30" s="178"/>
      <c r="G30" s="178"/>
      <c r="H30" s="178"/>
      <c r="I30" s="178"/>
      <c r="J30" s="178"/>
      <c r="K30" s="178"/>
      <c r="L30" s="178"/>
      <c r="M30" s="178"/>
      <c r="N30" s="178"/>
      <c r="O30" s="178"/>
      <c r="P30" s="178"/>
      <c r="Q30" s="178"/>
      <c r="R30" s="178"/>
      <c r="S30" s="178"/>
      <c r="T30" s="178"/>
      <c r="U30" s="178"/>
      <c r="V30" s="178"/>
      <c r="W30" s="178"/>
    </row>
    <row r="31" spans="1:23" x14ac:dyDescent="0.25">
      <c r="A31" s="178"/>
      <c r="B31" s="178"/>
      <c r="C31" s="178"/>
      <c r="D31" s="178"/>
      <c r="E31" s="178"/>
      <c r="F31" s="178"/>
      <c r="G31" s="178"/>
      <c r="H31" s="178"/>
      <c r="I31" s="178"/>
      <c r="J31" s="178"/>
      <c r="K31" s="178"/>
      <c r="L31" s="178"/>
      <c r="M31" s="178"/>
      <c r="N31" s="178"/>
      <c r="O31" s="178"/>
      <c r="P31" s="178"/>
      <c r="Q31" s="178"/>
      <c r="R31" s="178"/>
      <c r="S31" s="178"/>
      <c r="T31" s="178"/>
      <c r="U31" s="178"/>
      <c r="V31" s="178"/>
      <c r="W31" s="178"/>
    </row>
    <row r="32" spans="1:23" x14ac:dyDescent="0.25">
      <c r="A32" s="178"/>
      <c r="B32" s="178"/>
      <c r="C32" s="178"/>
      <c r="D32" s="178"/>
      <c r="E32" s="178"/>
      <c r="F32" s="178"/>
      <c r="G32" s="178"/>
      <c r="H32" s="178"/>
      <c r="I32" s="178"/>
      <c r="J32" s="178"/>
      <c r="K32" s="178"/>
      <c r="L32" s="178"/>
      <c r="M32" s="178"/>
      <c r="N32" s="178"/>
      <c r="O32" s="178"/>
      <c r="P32" s="178"/>
      <c r="Q32" s="178"/>
      <c r="R32" s="178"/>
      <c r="S32" s="178"/>
      <c r="T32" s="178"/>
      <c r="U32" s="178"/>
      <c r="V32" s="178"/>
      <c r="W32" s="178"/>
    </row>
    <row r="33" spans="1:23" x14ac:dyDescent="0.25">
      <c r="A33" s="178"/>
      <c r="B33" s="178"/>
      <c r="C33" s="178"/>
      <c r="D33" s="178"/>
      <c r="E33" s="178"/>
      <c r="F33" s="178"/>
      <c r="G33" s="178"/>
      <c r="H33" s="178"/>
      <c r="I33" s="178"/>
      <c r="J33" s="178"/>
      <c r="K33" s="178"/>
      <c r="L33" s="178"/>
      <c r="M33" s="178"/>
      <c r="N33" s="178"/>
      <c r="O33" s="178"/>
      <c r="P33" s="178"/>
      <c r="Q33" s="178"/>
      <c r="R33" s="178"/>
      <c r="S33" s="178"/>
      <c r="T33" s="178"/>
      <c r="U33" s="178"/>
      <c r="V33" s="178"/>
      <c r="W33" s="178"/>
    </row>
    <row r="34" spans="1:23" x14ac:dyDescent="0.25">
      <c r="A34" s="178"/>
      <c r="B34" s="178"/>
      <c r="C34" s="178"/>
      <c r="D34" s="178"/>
      <c r="E34" s="178"/>
      <c r="F34" s="178"/>
      <c r="G34" s="178"/>
      <c r="H34" s="178"/>
      <c r="I34" s="178"/>
      <c r="J34" s="178"/>
      <c r="K34" s="178"/>
      <c r="L34" s="178"/>
      <c r="M34" s="178"/>
      <c r="N34" s="178"/>
      <c r="O34" s="178"/>
      <c r="P34" s="178"/>
      <c r="Q34" s="178"/>
      <c r="R34" s="178"/>
      <c r="S34" s="178"/>
      <c r="T34" s="178"/>
      <c r="U34" s="178"/>
      <c r="V34" s="178"/>
      <c r="W34" s="178"/>
    </row>
    <row r="35" spans="1:23" x14ac:dyDescent="0.25">
      <c r="A35" s="178"/>
      <c r="B35" s="178"/>
      <c r="C35" s="178"/>
      <c r="D35" s="178"/>
      <c r="E35" s="178"/>
      <c r="F35" s="178"/>
      <c r="G35" s="178"/>
      <c r="H35" s="178"/>
      <c r="I35" s="178"/>
      <c r="J35" s="178"/>
      <c r="K35" s="178"/>
      <c r="L35" s="178"/>
      <c r="M35" s="178"/>
      <c r="N35" s="178"/>
      <c r="O35" s="178"/>
      <c r="P35" s="178"/>
      <c r="Q35" s="178"/>
      <c r="R35" s="178"/>
      <c r="S35" s="178"/>
      <c r="T35" s="178"/>
      <c r="U35" s="178"/>
      <c r="V35" s="178"/>
      <c r="W35" s="178"/>
    </row>
    <row r="36" spans="1:23" x14ac:dyDescent="0.25">
      <c r="A36" s="178"/>
      <c r="B36" s="178"/>
      <c r="C36" s="178"/>
      <c r="D36" s="178"/>
      <c r="E36" s="178"/>
      <c r="F36" s="178"/>
      <c r="G36" s="178"/>
      <c r="H36" s="178"/>
      <c r="I36" s="178"/>
      <c r="J36" s="178"/>
      <c r="K36" s="178"/>
      <c r="L36" s="178"/>
      <c r="M36" s="178"/>
      <c r="N36" s="178"/>
      <c r="O36" s="178"/>
      <c r="P36" s="178"/>
      <c r="Q36" s="178"/>
      <c r="R36" s="178"/>
      <c r="S36" s="178"/>
      <c r="T36" s="178"/>
      <c r="U36" s="178"/>
      <c r="V36" s="178"/>
      <c r="W36" s="178"/>
    </row>
    <row r="37" spans="1:23" x14ac:dyDescent="0.25">
      <c r="A37" s="178"/>
      <c r="B37" s="178"/>
      <c r="C37" s="178"/>
      <c r="D37" s="178"/>
      <c r="E37" s="178"/>
      <c r="F37" s="178"/>
      <c r="G37" s="178"/>
      <c r="H37" s="178"/>
      <c r="I37" s="178"/>
      <c r="J37" s="178"/>
      <c r="K37" s="178"/>
      <c r="L37" s="178"/>
      <c r="M37" s="178"/>
      <c r="N37" s="178"/>
      <c r="O37" s="178"/>
      <c r="P37" s="178"/>
      <c r="Q37" s="178"/>
      <c r="R37" s="178"/>
      <c r="S37" s="178"/>
      <c r="T37" s="178"/>
      <c r="U37" s="178"/>
      <c r="V37" s="178"/>
      <c r="W37" s="178"/>
    </row>
    <row r="38" spans="1:23" x14ac:dyDescent="0.25">
      <c r="A38" s="178"/>
      <c r="B38" s="178"/>
      <c r="C38" s="178"/>
      <c r="D38" s="178"/>
      <c r="E38" s="178"/>
      <c r="F38" s="178"/>
      <c r="G38" s="178"/>
      <c r="H38" s="178"/>
      <c r="I38" s="178"/>
      <c r="J38" s="178"/>
      <c r="K38" s="178"/>
      <c r="L38" s="178"/>
      <c r="M38" s="178"/>
      <c r="N38" s="178"/>
      <c r="O38" s="178"/>
      <c r="P38" s="178"/>
      <c r="Q38" s="178"/>
      <c r="R38" s="178"/>
      <c r="S38" s="178"/>
      <c r="T38" s="178"/>
      <c r="U38" s="178"/>
      <c r="V38" s="178"/>
      <c r="W38" s="178"/>
    </row>
    <row r="39" spans="1:23" x14ac:dyDescent="0.25">
      <c r="A39" s="178"/>
      <c r="B39" s="178"/>
      <c r="C39" s="178"/>
      <c r="D39" s="178"/>
      <c r="E39" s="178"/>
      <c r="F39" s="178"/>
      <c r="G39" s="178"/>
      <c r="H39" s="178"/>
      <c r="I39" s="178"/>
      <c r="J39" s="178"/>
      <c r="K39" s="178"/>
      <c r="L39" s="178"/>
      <c r="M39" s="178"/>
      <c r="N39" s="178"/>
      <c r="O39" s="178"/>
      <c r="P39" s="178"/>
      <c r="Q39" s="178"/>
      <c r="R39" s="178"/>
      <c r="S39" s="178"/>
      <c r="T39" s="178"/>
      <c r="U39" s="178"/>
      <c r="V39" s="178"/>
      <c r="W39" s="178"/>
    </row>
    <row r="40" spans="1:23" x14ac:dyDescent="0.25">
      <c r="A40" s="178"/>
      <c r="B40" s="178"/>
      <c r="C40" s="178"/>
      <c r="D40" s="178"/>
      <c r="E40" s="178"/>
      <c r="F40" s="178"/>
      <c r="G40" s="178"/>
      <c r="H40" s="178"/>
      <c r="I40" s="178"/>
      <c r="J40" s="178"/>
      <c r="K40" s="178"/>
      <c r="L40" s="178"/>
      <c r="M40" s="178"/>
      <c r="N40" s="178"/>
      <c r="O40" s="178"/>
      <c r="P40" s="178"/>
      <c r="Q40" s="178"/>
      <c r="R40" s="178"/>
      <c r="S40" s="178"/>
      <c r="T40" s="178"/>
      <c r="U40" s="178"/>
      <c r="V40" s="178"/>
      <c r="W40" s="178"/>
    </row>
    <row r="41" spans="1:23" x14ac:dyDescent="0.25">
      <c r="A41" s="178"/>
      <c r="B41" s="178"/>
      <c r="C41" s="178"/>
      <c r="D41" s="178"/>
      <c r="E41" s="178"/>
      <c r="F41" s="178"/>
      <c r="G41" s="178"/>
      <c r="H41" s="178"/>
      <c r="I41" s="178"/>
      <c r="J41" s="178"/>
      <c r="K41" s="178"/>
      <c r="L41" s="178"/>
      <c r="M41" s="178"/>
      <c r="N41" s="178"/>
      <c r="O41" s="178"/>
      <c r="P41" s="178"/>
      <c r="Q41" s="178"/>
      <c r="R41" s="178"/>
      <c r="S41" s="178"/>
      <c r="T41" s="178"/>
      <c r="U41" s="178"/>
      <c r="V41" s="178"/>
      <c r="W41" s="178"/>
    </row>
    <row r="42" spans="1:23" x14ac:dyDescent="0.25">
      <c r="A42" s="178"/>
      <c r="B42" s="178"/>
      <c r="C42" s="178"/>
      <c r="D42" s="178"/>
      <c r="E42" s="178"/>
      <c r="F42" s="178"/>
      <c r="G42" s="178"/>
      <c r="H42" s="178"/>
      <c r="I42" s="178"/>
      <c r="J42" s="178"/>
      <c r="K42" s="178"/>
      <c r="L42" s="178"/>
      <c r="M42" s="178"/>
      <c r="N42" s="178"/>
      <c r="O42" s="178"/>
      <c r="P42" s="178"/>
      <c r="Q42" s="178"/>
      <c r="R42" s="178"/>
      <c r="S42" s="178"/>
      <c r="T42" s="178"/>
      <c r="U42" s="178"/>
      <c r="V42" s="178"/>
      <c r="W42" s="178"/>
    </row>
    <row r="43" spans="1:23" x14ac:dyDescent="0.25">
      <c r="A43" s="178"/>
      <c r="B43" s="178"/>
      <c r="C43" s="178"/>
      <c r="D43" s="178"/>
      <c r="E43" s="178"/>
      <c r="F43" s="178"/>
      <c r="G43" s="178"/>
      <c r="H43" s="178"/>
      <c r="I43" s="178"/>
      <c r="J43" s="178"/>
      <c r="K43" s="178"/>
      <c r="L43" s="178"/>
      <c r="M43" s="178"/>
      <c r="N43" s="178"/>
      <c r="O43" s="178"/>
      <c r="P43" s="178"/>
      <c r="Q43" s="178"/>
      <c r="R43" s="178"/>
      <c r="S43" s="178"/>
      <c r="T43" s="178"/>
      <c r="U43" s="178"/>
      <c r="V43" s="178"/>
      <c r="W43" s="178"/>
    </row>
    <row r="44" spans="1:23" x14ac:dyDescent="0.25">
      <c r="A44" s="178"/>
      <c r="B44" s="178"/>
      <c r="C44" s="178"/>
      <c r="D44" s="178"/>
      <c r="E44" s="178"/>
      <c r="F44" s="178"/>
      <c r="G44" s="178"/>
      <c r="H44" s="178"/>
      <c r="I44" s="178"/>
      <c r="J44" s="178"/>
      <c r="K44" s="178"/>
      <c r="L44" s="178"/>
      <c r="M44" s="178"/>
      <c r="N44" s="178"/>
      <c r="O44" s="178"/>
      <c r="P44" s="178"/>
      <c r="Q44" s="178"/>
      <c r="R44" s="178"/>
      <c r="S44" s="178"/>
      <c r="T44" s="178"/>
      <c r="U44" s="178"/>
      <c r="V44" s="178"/>
      <c r="W44" s="178"/>
    </row>
    <row r="45" spans="1:23" x14ac:dyDescent="0.25">
      <c r="A45" s="178"/>
      <c r="B45" s="178"/>
      <c r="C45" s="178"/>
      <c r="D45" s="178"/>
      <c r="E45" s="178"/>
      <c r="F45" s="178"/>
      <c r="G45" s="178"/>
      <c r="H45" s="178"/>
      <c r="I45" s="178"/>
      <c r="J45" s="178"/>
      <c r="K45" s="178"/>
      <c r="L45" s="178"/>
      <c r="M45" s="178"/>
      <c r="N45" s="178"/>
      <c r="O45" s="178"/>
      <c r="P45" s="178"/>
      <c r="Q45" s="178"/>
      <c r="R45" s="178"/>
      <c r="S45" s="178"/>
      <c r="T45" s="178"/>
      <c r="U45" s="178"/>
      <c r="V45" s="178"/>
      <c r="W45" s="178"/>
    </row>
    <row r="46" spans="1:23" x14ac:dyDescent="0.25">
      <c r="A46" s="178"/>
      <c r="B46" s="178"/>
      <c r="C46" s="178"/>
      <c r="D46" s="178"/>
      <c r="E46" s="178"/>
      <c r="F46" s="178"/>
      <c r="G46" s="178"/>
      <c r="H46" s="178"/>
      <c r="I46" s="178"/>
      <c r="J46" s="178"/>
      <c r="K46" s="178"/>
      <c r="L46" s="178"/>
      <c r="M46" s="178"/>
      <c r="N46" s="178"/>
      <c r="O46" s="178"/>
      <c r="P46" s="178"/>
      <c r="Q46" s="178"/>
      <c r="R46" s="178"/>
      <c r="S46" s="178"/>
      <c r="T46" s="178"/>
      <c r="U46" s="178"/>
      <c r="V46" s="178"/>
      <c r="W46" s="178"/>
    </row>
    <row r="47" spans="1:23" x14ac:dyDescent="0.25">
      <c r="A47" s="178"/>
      <c r="B47" s="178"/>
      <c r="C47" s="178"/>
      <c r="D47" s="178"/>
      <c r="E47" s="178"/>
      <c r="F47" s="178"/>
      <c r="G47" s="178"/>
      <c r="H47" s="178"/>
      <c r="I47" s="178"/>
      <c r="J47" s="178"/>
      <c r="K47" s="178"/>
      <c r="L47" s="178"/>
      <c r="M47" s="178"/>
      <c r="N47" s="178"/>
      <c r="O47" s="178"/>
      <c r="P47" s="178"/>
      <c r="Q47" s="178"/>
      <c r="R47" s="178"/>
      <c r="S47" s="178"/>
      <c r="T47" s="178"/>
      <c r="U47" s="178"/>
      <c r="V47" s="178"/>
      <c r="W47" s="178"/>
    </row>
    <row r="48" spans="1:23" x14ac:dyDescent="0.25">
      <c r="A48" s="178"/>
      <c r="B48" s="178"/>
      <c r="C48" s="178"/>
      <c r="D48" s="178"/>
      <c r="E48" s="178"/>
      <c r="F48" s="178"/>
      <c r="G48" s="178"/>
      <c r="H48" s="178"/>
      <c r="I48" s="178"/>
      <c r="J48" s="178"/>
      <c r="K48" s="178"/>
      <c r="L48" s="178"/>
      <c r="M48" s="178"/>
      <c r="N48" s="178"/>
      <c r="O48" s="178"/>
      <c r="P48" s="178"/>
      <c r="Q48" s="178"/>
      <c r="R48" s="178"/>
      <c r="S48" s="178"/>
      <c r="T48" s="178"/>
      <c r="U48" s="178"/>
      <c r="V48" s="178"/>
      <c r="W48" s="178"/>
    </row>
    <row r="49" spans="1:23" x14ac:dyDescent="0.25">
      <c r="A49" s="178"/>
      <c r="B49" s="178"/>
      <c r="C49" s="178"/>
      <c r="D49" s="178"/>
      <c r="E49" s="178"/>
      <c r="F49" s="178"/>
      <c r="G49" s="178"/>
      <c r="H49" s="178"/>
      <c r="I49" s="178"/>
      <c r="J49" s="178"/>
      <c r="K49" s="178"/>
      <c r="L49" s="178"/>
      <c r="M49" s="178"/>
      <c r="N49" s="178"/>
      <c r="O49" s="178"/>
      <c r="P49" s="178"/>
      <c r="Q49" s="178"/>
      <c r="R49" s="178"/>
      <c r="S49" s="178"/>
      <c r="T49" s="178"/>
      <c r="U49" s="178"/>
      <c r="V49" s="178"/>
      <c r="W49" s="178"/>
    </row>
    <row r="50" spans="1:23" x14ac:dyDescent="0.25">
      <c r="A50" s="178"/>
      <c r="B50" s="178"/>
      <c r="C50" s="178"/>
      <c r="D50" s="178"/>
      <c r="E50" s="178"/>
      <c r="F50" s="178"/>
      <c r="G50" s="178"/>
      <c r="H50" s="178"/>
      <c r="I50" s="178"/>
      <c r="J50" s="178"/>
      <c r="K50" s="178"/>
      <c r="L50" s="178"/>
      <c r="M50" s="178"/>
      <c r="N50" s="178"/>
      <c r="O50" s="178"/>
      <c r="P50" s="178"/>
      <c r="Q50" s="178"/>
      <c r="R50" s="178"/>
      <c r="S50" s="178"/>
      <c r="T50" s="178"/>
      <c r="U50" s="178"/>
      <c r="V50" s="178"/>
      <c r="W50" s="178"/>
    </row>
    <row r="51" spans="1:23" x14ac:dyDescent="0.25">
      <c r="A51" s="178"/>
      <c r="B51" s="178"/>
      <c r="C51" s="178"/>
      <c r="D51" s="178"/>
      <c r="E51" s="178"/>
      <c r="F51" s="178"/>
      <c r="G51" s="178"/>
      <c r="H51" s="178"/>
      <c r="I51" s="178"/>
      <c r="J51" s="178"/>
      <c r="K51" s="178"/>
      <c r="L51" s="178"/>
      <c r="M51" s="178"/>
      <c r="N51" s="178"/>
      <c r="O51" s="178"/>
      <c r="P51" s="178"/>
      <c r="Q51" s="178"/>
      <c r="R51" s="178"/>
      <c r="S51" s="178"/>
      <c r="T51" s="178"/>
      <c r="U51" s="178"/>
      <c r="V51" s="178"/>
      <c r="W51" s="178"/>
    </row>
    <row r="52" spans="1:23" x14ac:dyDescent="0.25">
      <c r="A52" s="178"/>
      <c r="B52" s="178"/>
      <c r="C52" s="178"/>
      <c r="D52" s="178"/>
      <c r="E52" s="178"/>
      <c r="F52" s="178"/>
      <c r="G52" s="178"/>
      <c r="H52" s="178"/>
      <c r="I52" s="178"/>
      <c r="J52" s="178"/>
      <c r="K52" s="178"/>
      <c r="L52" s="178"/>
      <c r="M52" s="178"/>
      <c r="N52" s="178"/>
      <c r="O52" s="178"/>
      <c r="P52" s="178"/>
      <c r="Q52" s="178"/>
      <c r="R52" s="178"/>
      <c r="S52" s="178"/>
      <c r="T52" s="178"/>
      <c r="U52" s="178"/>
      <c r="V52" s="178"/>
      <c r="W52" s="178"/>
    </row>
    <row r="53" spans="1:23" x14ac:dyDescent="0.25">
      <c r="A53" s="178"/>
      <c r="B53" s="178"/>
      <c r="C53" s="178"/>
      <c r="D53" s="178"/>
      <c r="E53" s="178"/>
      <c r="F53" s="178"/>
      <c r="G53" s="178"/>
      <c r="H53" s="178"/>
      <c r="I53" s="178"/>
      <c r="J53" s="178"/>
      <c r="K53" s="178"/>
      <c r="L53" s="178"/>
      <c r="M53" s="178"/>
      <c r="N53" s="178"/>
      <c r="O53" s="178"/>
      <c r="P53" s="178"/>
      <c r="Q53" s="178"/>
      <c r="R53" s="178"/>
      <c r="S53" s="178"/>
      <c r="T53" s="178"/>
      <c r="U53" s="178"/>
      <c r="V53" s="178"/>
      <c r="W53" s="178"/>
    </row>
    <row r="54" spans="1:23" x14ac:dyDescent="0.25">
      <c r="A54" s="178"/>
      <c r="B54" s="178"/>
      <c r="C54" s="178"/>
      <c r="D54" s="178"/>
      <c r="E54" s="178"/>
      <c r="F54" s="178"/>
      <c r="G54" s="178"/>
      <c r="H54" s="178"/>
      <c r="I54" s="178"/>
      <c r="J54" s="178"/>
      <c r="K54" s="178"/>
      <c r="L54" s="178"/>
      <c r="M54" s="178"/>
      <c r="N54" s="178"/>
      <c r="O54" s="178"/>
      <c r="P54" s="178"/>
      <c r="Q54" s="178"/>
      <c r="R54" s="178"/>
      <c r="S54" s="178"/>
      <c r="T54" s="178"/>
      <c r="U54" s="178"/>
      <c r="V54" s="178"/>
      <c r="W54" s="178"/>
    </row>
    <row r="55" spans="1:23" x14ac:dyDescent="0.25">
      <c r="O55" s="178"/>
      <c r="P55" s="178"/>
      <c r="Q55" s="178"/>
      <c r="R55" s="178"/>
      <c r="S55" s="178"/>
      <c r="T55" s="178"/>
      <c r="U55" s="178"/>
      <c r="V55" s="178"/>
      <c r="W55" s="178"/>
    </row>
  </sheetData>
  <sheetProtection formatCells="0" selectLockedCells="1" selectUnlockedCells="1"/>
  <mergeCells count="33">
    <mergeCell ref="A3:B3"/>
    <mergeCell ref="A4:G4"/>
    <mergeCell ref="J8:J10"/>
    <mergeCell ref="K8:K10"/>
    <mergeCell ref="L8:L10"/>
    <mergeCell ref="A11:A16"/>
    <mergeCell ref="A1:M1"/>
    <mergeCell ref="A5:N5"/>
    <mergeCell ref="A6:B6"/>
    <mergeCell ref="A7:A10"/>
    <mergeCell ref="B7:B10"/>
    <mergeCell ref="C7:C10"/>
    <mergeCell ref="D7:D10"/>
    <mergeCell ref="E7:E10"/>
    <mergeCell ref="F7:G9"/>
    <mergeCell ref="H7:H10"/>
    <mergeCell ref="I7:J7"/>
    <mergeCell ref="K7:L7"/>
    <mergeCell ref="M7:M10"/>
    <mergeCell ref="N7:N10"/>
    <mergeCell ref="I8:I10"/>
    <mergeCell ref="G11:G16"/>
    <mergeCell ref="F11:F16"/>
    <mergeCell ref="H11:H16"/>
    <mergeCell ref="I11:I16"/>
    <mergeCell ref="C11:C16"/>
    <mergeCell ref="D11:D16"/>
    <mergeCell ref="E11:E16"/>
    <mergeCell ref="M11:M16"/>
    <mergeCell ref="N11:N16"/>
    <mergeCell ref="J11:J16"/>
    <mergeCell ref="K11:K16"/>
    <mergeCell ref="L11:L16"/>
  </mergeCells>
  <printOptions horizontalCentered="1" verticalCentered="1"/>
  <pageMargins left="0.70866141732283472" right="0.70866141732283472" top="0.74803149606299213" bottom="0.74803149606299213" header="0.31496062992125984" footer="0.31496062992125984"/>
  <pageSetup scale="36" orientation="portrait" horizontalDpi="4294967295" verticalDpi="4294967295" r:id="rId1"/>
  <colBreaks count="1" manualBreakCount="1">
    <brk id="14" max="5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E28"/>
  <sheetViews>
    <sheetView workbookViewId="0">
      <selection activeCell="O22" sqref="O22"/>
    </sheetView>
  </sheetViews>
  <sheetFormatPr baseColWidth="10" defaultColWidth="11.42578125" defaultRowHeight="15" x14ac:dyDescent="0.25"/>
  <cols>
    <col min="1" max="1" width="11.42578125" style="139"/>
    <col min="2" max="2" width="24.140625" style="139" bestFit="1" customWidth="1"/>
    <col min="3" max="16384" width="11.42578125" style="139"/>
  </cols>
  <sheetData>
    <row r="1" spans="1:5" x14ac:dyDescent="0.25">
      <c r="A1" s="139" t="s">
        <v>874</v>
      </c>
      <c r="B1" s="139" t="s">
        <v>875</v>
      </c>
    </row>
    <row r="2" spans="1:5" ht="23.25" x14ac:dyDescent="0.35">
      <c r="A2" s="140" t="s">
        <v>876</v>
      </c>
      <c r="B2" s="141" t="s">
        <v>877</v>
      </c>
    </row>
    <row r="3" spans="1:5" ht="23.25" x14ac:dyDescent="0.35">
      <c r="A3" s="140" t="s">
        <v>878</v>
      </c>
      <c r="B3" s="141" t="s">
        <v>879</v>
      </c>
      <c r="E3" s="142"/>
    </row>
    <row r="4" spans="1:5" ht="23.25" x14ac:dyDescent="0.35">
      <c r="A4" s="140" t="s">
        <v>880</v>
      </c>
      <c r="B4" s="141" t="s">
        <v>881</v>
      </c>
    </row>
    <row r="5" spans="1:5" ht="23.25" x14ac:dyDescent="0.35">
      <c r="A5" s="140" t="s">
        <v>882</v>
      </c>
      <c r="B5" s="141" t="s">
        <v>883</v>
      </c>
    </row>
    <row r="6" spans="1:5" ht="23.25" x14ac:dyDescent="0.35">
      <c r="A6" s="140"/>
      <c r="B6" s="141" t="s">
        <v>884</v>
      </c>
    </row>
    <row r="7" spans="1:5" ht="23.25" x14ac:dyDescent="0.35">
      <c r="A7" s="140"/>
      <c r="B7" s="141" t="s">
        <v>885</v>
      </c>
    </row>
    <row r="8" spans="1:5" ht="23.25" x14ac:dyDescent="0.35">
      <c r="A8" s="140"/>
      <c r="B8" s="141" t="s">
        <v>886</v>
      </c>
    </row>
    <row r="9" spans="1:5" ht="23.25" x14ac:dyDescent="0.35">
      <c r="A9" s="140"/>
      <c r="B9" s="141" t="s">
        <v>876</v>
      </c>
    </row>
    <row r="10" spans="1:5" ht="23.25" x14ac:dyDescent="0.35">
      <c r="A10" s="140"/>
      <c r="B10" s="141" t="s">
        <v>887</v>
      </c>
    </row>
    <row r="11" spans="1:5" ht="23.25" x14ac:dyDescent="0.35">
      <c r="A11" s="140"/>
      <c r="B11" s="141" t="s">
        <v>888</v>
      </c>
    </row>
    <row r="12" spans="1:5" ht="23.25" x14ac:dyDescent="0.35">
      <c r="A12" s="140"/>
      <c r="B12" s="141" t="s">
        <v>889</v>
      </c>
    </row>
    <row r="13" spans="1:5" ht="23.25" x14ac:dyDescent="0.35">
      <c r="A13" s="140"/>
      <c r="B13" s="141" t="s">
        <v>890</v>
      </c>
    </row>
    <row r="14" spans="1:5" ht="23.25" x14ac:dyDescent="0.35">
      <c r="A14" s="140"/>
      <c r="B14" s="141" t="s">
        <v>891</v>
      </c>
    </row>
    <row r="15" spans="1:5" ht="23.25" x14ac:dyDescent="0.35">
      <c r="A15" s="140"/>
      <c r="B15" s="141" t="s">
        <v>892</v>
      </c>
    </row>
    <row r="16" spans="1:5" ht="23.25" x14ac:dyDescent="0.35">
      <c r="A16" s="140"/>
      <c r="B16" s="141" t="s">
        <v>893</v>
      </c>
    </row>
    <row r="17" spans="1:2" ht="23.25" x14ac:dyDescent="0.35">
      <c r="A17" s="140"/>
      <c r="B17" s="141" t="s">
        <v>894</v>
      </c>
    </row>
    <row r="18" spans="1:2" ht="23.25" x14ac:dyDescent="0.35">
      <c r="A18" s="140"/>
      <c r="B18" s="141" t="s">
        <v>895</v>
      </c>
    </row>
    <row r="19" spans="1:2" ht="23.25" x14ac:dyDescent="0.35">
      <c r="A19" s="140"/>
      <c r="B19" s="141" t="s">
        <v>896</v>
      </c>
    </row>
    <row r="20" spans="1:2" ht="23.25" x14ac:dyDescent="0.35">
      <c r="A20" s="140"/>
      <c r="B20" s="141" t="s">
        <v>897</v>
      </c>
    </row>
    <row r="21" spans="1:2" ht="23.25" x14ac:dyDescent="0.35">
      <c r="A21" s="140"/>
      <c r="B21" s="141" t="s">
        <v>898</v>
      </c>
    </row>
    <row r="22" spans="1:2" ht="23.25" x14ac:dyDescent="0.35">
      <c r="A22" s="140"/>
      <c r="B22" s="141" t="s">
        <v>899</v>
      </c>
    </row>
    <row r="23" spans="1:2" ht="23.25" x14ac:dyDescent="0.35">
      <c r="A23" s="140"/>
      <c r="B23" s="141" t="s">
        <v>900</v>
      </c>
    </row>
    <row r="24" spans="1:2" ht="23.25" x14ac:dyDescent="0.35">
      <c r="A24" s="140"/>
      <c r="B24" s="141" t="s">
        <v>901</v>
      </c>
    </row>
    <row r="25" spans="1:2" ht="23.25" x14ac:dyDescent="0.35">
      <c r="A25" s="140"/>
      <c r="B25" s="141" t="s">
        <v>902</v>
      </c>
    </row>
    <row r="26" spans="1:2" ht="23.25" x14ac:dyDescent="0.35">
      <c r="A26" s="140"/>
      <c r="B26" s="141" t="s">
        <v>882</v>
      </c>
    </row>
    <row r="27" spans="1:2" ht="23.25" x14ac:dyDescent="0.35">
      <c r="A27" s="140"/>
      <c r="B27" s="140"/>
    </row>
    <row r="28" spans="1:2" ht="23.25" x14ac:dyDescent="0.35">
      <c r="A28" s="140"/>
      <c r="B28" s="14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4"/>
  </sheetPr>
  <dimension ref="A1:Z1016"/>
  <sheetViews>
    <sheetView view="pageBreakPreview" topLeftCell="C1" zoomScaleNormal="100" zoomScaleSheetLayoutView="100" workbookViewId="0">
      <selection activeCell="F8" sqref="F8"/>
    </sheetView>
  </sheetViews>
  <sheetFormatPr baseColWidth="10" defaultColWidth="14.42578125" defaultRowHeight="15" customHeight="1" x14ac:dyDescent="0.2"/>
  <cols>
    <col min="1" max="1" width="32.5703125" style="425" customWidth="1"/>
    <col min="2" max="2" width="31.5703125" style="425" customWidth="1"/>
    <col min="3" max="3" width="15" style="425" customWidth="1"/>
    <col min="4" max="4" width="15.7109375" style="425" customWidth="1"/>
    <col min="5" max="5" width="15.28515625" style="425" customWidth="1"/>
    <col min="6" max="6" width="41" style="425" customWidth="1"/>
    <col min="7" max="7" width="16.85546875" style="425" customWidth="1"/>
    <col min="8" max="8" width="17" style="425" customWidth="1"/>
    <col min="9" max="9" width="17.5703125" style="425" customWidth="1"/>
    <col min="10" max="10" width="12.85546875" style="425" customWidth="1"/>
    <col min="11" max="11" width="12.42578125" style="425" customWidth="1"/>
    <col min="12" max="12" width="12.85546875" style="425" customWidth="1"/>
    <col min="13" max="13" width="16.5703125" style="425" customWidth="1"/>
    <col min="14" max="14" width="14.140625" style="425" customWidth="1"/>
    <col min="15" max="16" width="11.42578125" style="425" customWidth="1"/>
    <col min="17" max="26" width="10.7109375" style="425" customWidth="1"/>
    <col min="27" max="16384" width="14.42578125" style="425"/>
  </cols>
  <sheetData>
    <row r="1" spans="1:26" ht="22.5" customHeight="1" x14ac:dyDescent="0.25">
      <c r="A1" s="1075" t="s">
        <v>903</v>
      </c>
      <c r="B1" s="1076"/>
      <c r="C1" s="1076"/>
      <c r="D1" s="1076"/>
      <c r="E1" s="1076"/>
      <c r="F1" s="1076"/>
      <c r="G1" s="1076"/>
      <c r="H1" s="1076"/>
      <c r="I1" s="1076"/>
      <c r="J1" s="1076"/>
      <c r="K1" s="1076"/>
      <c r="L1" s="1076"/>
      <c r="M1" s="1076"/>
      <c r="N1" s="167" t="s">
        <v>43</v>
      </c>
      <c r="O1" s="423"/>
      <c r="P1" s="423"/>
      <c r="Q1" s="424"/>
      <c r="R1" s="424"/>
      <c r="S1" s="424"/>
      <c r="T1" s="424"/>
      <c r="U1" s="424"/>
      <c r="V1" s="424"/>
      <c r="W1" s="424"/>
      <c r="X1" s="424"/>
      <c r="Y1" s="424"/>
      <c r="Z1" s="424"/>
    </row>
    <row r="2" spans="1:26" ht="15.75" thickBot="1" x14ac:dyDescent="0.3">
      <c r="A2" s="423"/>
      <c r="B2" s="423"/>
      <c r="C2" s="423"/>
      <c r="D2" s="423"/>
      <c r="E2" s="423"/>
      <c r="F2" s="423"/>
      <c r="G2" s="423"/>
      <c r="H2" s="423"/>
      <c r="I2" s="423"/>
      <c r="J2" s="423"/>
      <c r="K2" s="423"/>
      <c r="L2" s="423"/>
      <c r="M2" s="423"/>
      <c r="N2" s="423"/>
      <c r="O2" s="423"/>
      <c r="P2" s="423"/>
      <c r="Q2" s="424"/>
      <c r="R2" s="424"/>
      <c r="S2" s="424"/>
      <c r="T2" s="424"/>
      <c r="U2" s="424"/>
      <c r="V2" s="424"/>
      <c r="W2" s="424"/>
      <c r="X2" s="424"/>
      <c r="Y2" s="424"/>
      <c r="Z2" s="424"/>
    </row>
    <row r="3" spans="1:26" ht="15.75" x14ac:dyDescent="0.25">
      <c r="A3" s="1118" t="s">
        <v>80</v>
      </c>
      <c r="B3" s="1119"/>
      <c r="C3" s="423"/>
      <c r="D3" s="423"/>
      <c r="E3" s="423"/>
      <c r="F3" s="423"/>
      <c r="G3" s="423"/>
      <c r="H3" s="423"/>
      <c r="I3" s="423"/>
      <c r="J3" s="423"/>
      <c r="K3" s="423"/>
      <c r="L3" s="423"/>
      <c r="M3" s="423"/>
      <c r="N3" s="423"/>
      <c r="O3" s="423"/>
      <c r="P3" s="423"/>
      <c r="Q3" s="424"/>
      <c r="R3" s="424"/>
      <c r="S3" s="424"/>
      <c r="T3" s="424"/>
      <c r="U3" s="424"/>
      <c r="V3" s="424"/>
      <c r="W3" s="424"/>
      <c r="X3" s="424"/>
      <c r="Y3" s="424"/>
      <c r="Z3" s="424"/>
    </row>
    <row r="4" spans="1:26" ht="87" customHeight="1" x14ac:dyDescent="0.25">
      <c r="A4" s="1012" t="s">
        <v>904</v>
      </c>
      <c r="B4" s="1012"/>
      <c r="C4" s="1012"/>
      <c r="D4" s="1012"/>
      <c r="E4" s="1012"/>
      <c r="F4" s="1012"/>
      <c r="G4" s="1012"/>
      <c r="H4" s="423"/>
      <c r="I4" s="1012" t="s">
        <v>1319</v>
      </c>
      <c r="J4" s="1012"/>
      <c r="K4" s="1012"/>
      <c r="L4" s="423"/>
      <c r="M4" s="423"/>
      <c r="N4" s="423"/>
      <c r="O4" s="423"/>
      <c r="P4" s="423"/>
      <c r="Q4" s="424"/>
      <c r="R4" s="424"/>
      <c r="S4" s="424"/>
      <c r="T4" s="424"/>
      <c r="U4" s="424"/>
      <c r="V4" s="424"/>
      <c r="W4" s="424"/>
      <c r="X4" s="424"/>
      <c r="Y4" s="424"/>
      <c r="Z4" s="424"/>
    </row>
    <row r="5" spans="1:26" ht="15.75" thickBot="1" x14ac:dyDescent="0.3">
      <c r="A5" s="423"/>
      <c r="B5" s="423"/>
      <c r="C5" s="423"/>
      <c r="D5" s="423"/>
      <c r="E5" s="423"/>
      <c r="F5" s="423"/>
      <c r="G5" s="423"/>
      <c r="H5" s="423"/>
      <c r="I5" s="423"/>
      <c r="J5" s="423"/>
      <c r="K5" s="423"/>
      <c r="L5" s="423"/>
      <c r="M5" s="423"/>
      <c r="N5" s="423"/>
      <c r="O5" s="423"/>
      <c r="P5" s="423"/>
      <c r="Q5" s="424"/>
      <c r="R5" s="424"/>
      <c r="S5" s="424"/>
      <c r="T5" s="424"/>
      <c r="U5" s="424"/>
      <c r="V5" s="424"/>
      <c r="W5" s="424"/>
      <c r="X5" s="424"/>
      <c r="Y5" s="424"/>
      <c r="Z5" s="424"/>
    </row>
    <row r="6" spans="1:26" ht="38.25" customHeight="1" x14ac:dyDescent="0.25">
      <c r="A6" s="1114" t="s">
        <v>905</v>
      </c>
      <c r="B6" s="1112" t="s">
        <v>906</v>
      </c>
      <c r="C6" s="1120" t="s">
        <v>907</v>
      </c>
      <c r="D6" s="1121"/>
      <c r="E6" s="1122"/>
      <c r="F6" s="1116" t="s">
        <v>908</v>
      </c>
      <c r="G6" s="1120" t="s">
        <v>909</v>
      </c>
      <c r="H6" s="1121"/>
      <c r="I6" s="1122"/>
      <c r="J6" s="1120" t="s">
        <v>910</v>
      </c>
      <c r="K6" s="1121"/>
      <c r="L6" s="1122"/>
      <c r="M6" s="1123" t="s">
        <v>911</v>
      </c>
      <c r="N6" s="1126" t="s">
        <v>912</v>
      </c>
      <c r="O6" s="423"/>
      <c r="P6" s="423"/>
      <c r="Q6" s="424"/>
      <c r="R6" s="424"/>
      <c r="S6" s="424"/>
      <c r="T6" s="424"/>
      <c r="U6" s="424"/>
      <c r="V6" s="424"/>
      <c r="W6" s="424"/>
      <c r="X6" s="424"/>
      <c r="Y6" s="424"/>
      <c r="Z6" s="424"/>
    </row>
    <row r="7" spans="1:26" ht="105" x14ac:dyDescent="0.25">
      <c r="A7" s="1115"/>
      <c r="B7" s="1113"/>
      <c r="C7" s="447" t="s">
        <v>913</v>
      </c>
      <c r="D7" s="447" t="s">
        <v>914</v>
      </c>
      <c r="E7" s="447" t="s">
        <v>915</v>
      </c>
      <c r="F7" s="1117"/>
      <c r="G7" s="448" t="s">
        <v>913</v>
      </c>
      <c r="H7" s="448" t="s">
        <v>916</v>
      </c>
      <c r="I7" s="448" t="s">
        <v>917</v>
      </c>
      <c r="J7" s="426" t="s">
        <v>918</v>
      </c>
      <c r="K7" s="426" t="s">
        <v>919</v>
      </c>
      <c r="L7" s="426" t="s">
        <v>920</v>
      </c>
      <c r="M7" s="1124"/>
      <c r="N7" s="1127"/>
      <c r="O7" s="427"/>
      <c r="P7" s="427"/>
      <c r="Q7" s="428"/>
      <c r="R7" s="428"/>
      <c r="S7" s="428"/>
      <c r="T7" s="428"/>
      <c r="U7" s="428"/>
      <c r="V7" s="428"/>
      <c r="W7" s="428"/>
      <c r="X7" s="428"/>
      <c r="Y7" s="428"/>
      <c r="Z7" s="428"/>
    </row>
    <row r="8" spans="1:26" ht="29.45" customHeight="1" x14ac:dyDescent="0.25">
      <c r="A8" s="1104" t="s">
        <v>1643</v>
      </c>
      <c r="B8" s="1106" t="s">
        <v>1644</v>
      </c>
      <c r="C8" s="1109">
        <f>+'[1]Respuestas de formulario 1'!D11</f>
        <v>3.6666666666666665</v>
      </c>
      <c r="D8" s="1109">
        <f>+'[1]Respuestas de formulario 1'!E11</f>
        <v>3.4444444444444446</v>
      </c>
      <c r="E8" s="1128">
        <f>+'[1]Respuestas de formulario 1'!F11</f>
        <v>3.7777777777777777</v>
      </c>
      <c r="F8" s="429" t="s">
        <v>1650</v>
      </c>
      <c r="G8" s="430">
        <f>+'[1]Respuestas de formulario 1'!G11</f>
        <v>3.7777777777777777</v>
      </c>
      <c r="H8" s="430">
        <f>+'[1]Respuestas de formulario 1'!H11</f>
        <v>3.5555555555555554</v>
      </c>
      <c r="I8" s="430">
        <f>+'[1]Respuestas de formulario 1'!I11</f>
        <v>3.8888888888888888</v>
      </c>
      <c r="J8" s="430">
        <f t="shared" ref="J8:J15" si="0">($C$8*G8)</f>
        <v>13.851851851851851</v>
      </c>
      <c r="K8" s="430">
        <f t="shared" ref="K8:K15" si="1">($D$8*H8)</f>
        <v>12.246913580246913</v>
      </c>
      <c r="L8" s="430">
        <f t="shared" ref="L8:L15" si="2">($E$8*I8)</f>
        <v>14.691358024691358</v>
      </c>
      <c r="M8" s="431">
        <f>J8*(K8+L8)</f>
        <v>373.14494741655233</v>
      </c>
      <c r="N8" s="449"/>
      <c r="O8" s="423"/>
      <c r="P8" s="424"/>
      <c r="Q8" s="424"/>
      <c r="R8" s="424"/>
      <c r="S8" s="424"/>
      <c r="T8" s="424"/>
      <c r="U8" s="424"/>
      <c r="V8" s="424"/>
      <c r="W8" s="424"/>
      <c r="X8" s="424"/>
      <c r="Y8" s="424"/>
      <c r="Z8" s="424"/>
    </row>
    <row r="9" spans="1:26" ht="17.100000000000001" customHeight="1" x14ac:dyDescent="0.25">
      <c r="A9" s="1105"/>
      <c r="B9" s="1107"/>
      <c r="C9" s="1110"/>
      <c r="D9" s="1110"/>
      <c r="E9" s="1129"/>
      <c r="F9" s="432" t="s">
        <v>1651</v>
      </c>
      <c r="G9" s="430">
        <f>+'[1]Respuestas de formulario 1'!J11</f>
        <v>4</v>
      </c>
      <c r="H9" s="430">
        <f>+'[1]Respuestas de formulario 1'!K11</f>
        <v>3.2222222222222223</v>
      </c>
      <c r="I9" s="430">
        <f>+'[1]Respuestas de formulario 1'!L11</f>
        <v>3.6666666666666665</v>
      </c>
      <c r="J9" s="430">
        <f t="shared" si="0"/>
        <v>14.666666666666666</v>
      </c>
      <c r="K9" s="430">
        <f t="shared" si="1"/>
        <v>11.098765432098766</v>
      </c>
      <c r="L9" s="430">
        <f t="shared" si="2"/>
        <v>13.851851851851851</v>
      </c>
      <c r="M9" s="431">
        <f t="shared" ref="M9:M39" si="3">J9*(K9+L9)</f>
        <v>365.94238683127571</v>
      </c>
      <c r="N9" s="449"/>
      <c r="O9" s="423"/>
      <c r="P9" s="424"/>
      <c r="Q9" s="424"/>
      <c r="R9" s="424"/>
      <c r="S9" s="424"/>
      <c r="T9" s="424"/>
      <c r="U9" s="424"/>
      <c r="V9" s="424"/>
      <c r="W9" s="424"/>
      <c r="X9" s="424"/>
      <c r="Y9" s="424"/>
      <c r="Z9" s="424"/>
    </row>
    <row r="10" spans="1:26" ht="17.100000000000001" customHeight="1" x14ac:dyDescent="0.25">
      <c r="A10" s="1105"/>
      <c r="B10" s="1107"/>
      <c r="C10" s="1110"/>
      <c r="D10" s="1110"/>
      <c r="E10" s="1129"/>
      <c r="F10" s="432" t="s">
        <v>1664</v>
      </c>
      <c r="G10" s="430">
        <f>+'[1]Respuestas de formulario 1'!M11</f>
        <v>3.8888888888888888</v>
      </c>
      <c r="H10" s="430">
        <f>+'[1]Respuestas de formulario 1'!N11</f>
        <v>3.1111111111111112</v>
      </c>
      <c r="I10" s="430">
        <f>+'[1]Respuestas de formulario 1'!O11</f>
        <v>3.5555555555555554</v>
      </c>
      <c r="J10" s="430">
        <f t="shared" si="0"/>
        <v>14.259259259259258</v>
      </c>
      <c r="K10" s="430">
        <f t="shared" si="1"/>
        <v>10.716049382716051</v>
      </c>
      <c r="L10" s="430">
        <f t="shared" si="2"/>
        <v>13.432098765432098</v>
      </c>
      <c r="M10" s="431">
        <f t="shared" si="3"/>
        <v>344.33470507544581</v>
      </c>
      <c r="N10" s="449"/>
      <c r="O10" s="423"/>
      <c r="P10" s="424"/>
      <c r="Q10" s="424"/>
      <c r="R10" s="424"/>
      <c r="S10" s="424"/>
      <c r="T10" s="424"/>
      <c r="U10" s="424"/>
      <c r="V10" s="424"/>
      <c r="W10" s="424"/>
      <c r="X10" s="424"/>
      <c r="Y10" s="424"/>
      <c r="Z10" s="424"/>
    </row>
    <row r="11" spans="1:26" ht="17.100000000000001" customHeight="1" x14ac:dyDescent="0.25">
      <c r="A11" s="1105"/>
      <c r="B11" s="1107"/>
      <c r="C11" s="1110"/>
      <c r="D11" s="1110"/>
      <c r="E11" s="1129"/>
      <c r="F11" s="432" t="s">
        <v>921</v>
      </c>
      <c r="G11" s="430">
        <f>+'[1]Respuestas de formulario 1'!S11</f>
        <v>2.8888888888888888</v>
      </c>
      <c r="H11" s="430">
        <f>+'[1]Respuestas de formulario 1'!T11</f>
        <v>2.3333333333333335</v>
      </c>
      <c r="I11" s="430">
        <f>+'[1]Respuestas de formulario 1'!U11</f>
        <v>2.7777777777777777</v>
      </c>
      <c r="J11" s="430">
        <f t="shared" si="0"/>
        <v>10.592592592592592</v>
      </c>
      <c r="K11" s="430">
        <f t="shared" si="1"/>
        <v>8.0370370370370381</v>
      </c>
      <c r="L11" s="430">
        <f t="shared" si="2"/>
        <v>10.493827160493826</v>
      </c>
      <c r="M11" s="431">
        <f t="shared" si="3"/>
        <v>196.28989483310468</v>
      </c>
      <c r="N11" s="449"/>
      <c r="O11" s="423"/>
      <c r="P11" s="424"/>
      <c r="Q11" s="424"/>
      <c r="R11" s="424"/>
      <c r="S11" s="424"/>
      <c r="T11" s="424"/>
      <c r="U11" s="424"/>
      <c r="V11" s="424"/>
      <c r="W11" s="424"/>
      <c r="X11" s="424"/>
      <c r="Y11" s="424"/>
      <c r="Z11" s="424"/>
    </row>
    <row r="12" spans="1:26" ht="17.100000000000001" customHeight="1" x14ac:dyDescent="0.25">
      <c r="A12" s="1105"/>
      <c r="B12" s="1107"/>
      <c r="C12" s="1110"/>
      <c r="D12" s="1110"/>
      <c r="E12" s="1129"/>
      <c r="F12" s="429" t="s">
        <v>922</v>
      </c>
      <c r="G12" s="433">
        <f>'[1]Respuestas de formulario 1'!V11</f>
        <v>3.5555555555555554</v>
      </c>
      <c r="H12" s="433">
        <f>'[1]Respuestas de formulario 1'!W11</f>
        <v>2.6666666666666665</v>
      </c>
      <c r="I12" s="433">
        <f>'[1]Respuestas de formulario 1'!X11</f>
        <v>3.3333333333333335</v>
      </c>
      <c r="J12" s="430">
        <f t="shared" si="0"/>
        <v>13.037037037037036</v>
      </c>
      <c r="K12" s="430">
        <f t="shared" si="1"/>
        <v>9.1851851851851851</v>
      </c>
      <c r="L12" s="430">
        <f t="shared" si="2"/>
        <v>12.592592592592593</v>
      </c>
      <c r="M12" s="431">
        <f t="shared" si="3"/>
        <v>283.917695473251</v>
      </c>
      <c r="N12" s="449"/>
      <c r="O12" s="423"/>
      <c r="P12" s="424"/>
      <c r="Q12" s="424"/>
      <c r="R12" s="424"/>
      <c r="S12" s="424"/>
      <c r="T12" s="424"/>
      <c r="U12" s="424"/>
      <c r="V12" s="424"/>
      <c r="W12" s="424"/>
      <c r="X12" s="424"/>
      <c r="Y12" s="424"/>
      <c r="Z12" s="424"/>
    </row>
    <row r="13" spans="1:26" ht="22.5" customHeight="1" x14ac:dyDescent="0.25">
      <c r="A13" s="1105"/>
      <c r="B13" s="1107"/>
      <c r="C13" s="1110"/>
      <c r="D13" s="1110"/>
      <c r="E13" s="1129"/>
      <c r="F13" s="432" t="s">
        <v>923</v>
      </c>
      <c r="G13" s="433">
        <f>'[1]Respuestas de formulario 1'!Y11</f>
        <v>3.2222222222222223</v>
      </c>
      <c r="H13" s="433">
        <f>'[1]Respuestas de formulario 1'!Z11</f>
        <v>2.6666666666666665</v>
      </c>
      <c r="I13" s="433">
        <f>'[1]Respuestas de formulario 1'!AA11</f>
        <v>3</v>
      </c>
      <c r="J13" s="430">
        <f t="shared" si="0"/>
        <v>11.814814814814815</v>
      </c>
      <c r="K13" s="430">
        <f t="shared" si="1"/>
        <v>9.1851851851851851</v>
      </c>
      <c r="L13" s="430">
        <f t="shared" si="2"/>
        <v>11.333333333333332</v>
      </c>
      <c r="M13" s="431">
        <f t="shared" si="3"/>
        <v>242.42249657064474</v>
      </c>
      <c r="N13" s="449"/>
      <c r="O13" s="423"/>
      <c r="P13" s="424"/>
      <c r="Q13" s="424"/>
      <c r="R13" s="424"/>
      <c r="S13" s="424"/>
      <c r="T13" s="424"/>
      <c r="U13" s="424"/>
      <c r="V13" s="424"/>
      <c r="W13" s="424"/>
      <c r="X13" s="424"/>
      <c r="Y13" s="424"/>
      <c r="Z13" s="424"/>
    </row>
    <row r="14" spans="1:26" ht="23.25" customHeight="1" x14ac:dyDescent="0.25">
      <c r="A14" s="1105"/>
      <c r="B14" s="1107"/>
      <c r="C14" s="1110"/>
      <c r="D14" s="1110"/>
      <c r="E14" s="1129"/>
      <c r="F14" s="429" t="s">
        <v>924</v>
      </c>
      <c r="G14" s="433">
        <f>'[1]Respuestas de formulario 1'!AB11</f>
        <v>3</v>
      </c>
      <c r="H14" s="433">
        <f>'[1]Respuestas de formulario 1'!AC11</f>
        <v>2.5555555555555554</v>
      </c>
      <c r="I14" s="433">
        <f>'[1]Respuestas de formulario 1'!AD11</f>
        <v>2.6666666666666665</v>
      </c>
      <c r="J14" s="430">
        <f t="shared" si="0"/>
        <v>11</v>
      </c>
      <c r="K14" s="430">
        <f t="shared" si="1"/>
        <v>8.8024691358024683</v>
      </c>
      <c r="L14" s="430">
        <f t="shared" si="2"/>
        <v>10.074074074074073</v>
      </c>
      <c r="M14" s="431">
        <f t="shared" si="3"/>
        <v>207.64197530864195</v>
      </c>
      <c r="N14" s="449"/>
      <c r="O14" s="423"/>
      <c r="P14" s="424"/>
      <c r="Q14" s="424"/>
      <c r="R14" s="424"/>
      <c r="S14" s="424"/>
      <c r="T14" s="424"/>
      <c r="U14" s="424"/>
      <c r="V14" s="424"/>
      <c r="W14" s="424"/>
      <c r="X14" s="424"/>
      <c r="Y14" s="424"/>
      <c r="Z14" s="424"/>
    </row>
    <row r="15" spans="1:26" ht="25.5" customHeight="1" x14ac:dyDescent="0.25">
      <c r="A15" s="1105"/>
      <c r="B15" s="1108"/>
      <c r="C15" s="1111"/>
      <c r="D15" s="1111"/>
      <c r="E15" s="1130"/>
      <c r="F15" s="429" t="s">
        <v>925</v>
      </c>
      <c r="G15" s="433">
        <f>'[1]Respuestas de formulario 1'!AE11</f>
        <v>3.8888888888888888</v>
      </c>
      <c r="H15" s="433">
        <f>'[1]Respuestas de formulario 1'!AF11</f>
        <v>3.3333333333333335</v>
      </c>
      <c r="I15" s="433">
        <f>'[1]Respuestas de formulario 1'!AG11</f>
        <v>3.6666666666666665</v>
      </c>
      <c r="J15" s="430">
        <f t="shared" si="0"/>
        <v>14.259259259259258</v>
      </c>
      <c r="K15" s="430">
        <f t="shared" si="1"/>
        <v>11.481481481481483</v>
      </c>
      <c r="L15" s="430">
        <f t="shared" si="2"/>
        <v>13.851851851851851</v>
      </c>
      <c r="M15" s="431">
        <f t="shared" si="3"/>
        <v>361.23456790123458</v>
      </c>
      <c r="N15" s="449"/>
      <c r="O15" s="423"/>
      <c r="P15" s="424"/>
      <c r="Q15" s="424"/>
      <c r="R15" s="424"/>
      <c r="S15" s="424"/>
      <c r="T15" s="424"/>
      <c r="U15" s="424"/>
      <c r="V15" s="424"/>
      <c r="W15" s="424"/>
      <c r="X15" s="424"/>
      <c r="Y15" s="424"/>
      <c r="Z15" s="424"/>
    </row>
    <row r="16" spans="1:26" ht="17.100000000000001" customHeight="1" x14ac:dyDescent="0.25">
      <c r="A16" s="1105"/>
      <c r="B16" s="1131" t="s">
        <v>1645</v>
      </c>
      <c r="C16" s="1134">
        <f>+'[1]Respuestas de formulario 1'!AH11</f>
        <v>4.1111111111111107</v>
      </c>
      <c r="D16" s="1134">
        <f>+'[1]Respuestas de formulario 1'!AI11</f>
        <v>3.5555555555555554</v>
      </c>
      <c r="E16" s="1134">
        <f>+'[1]Respuestas de formulario 1'!AJ11</f>
        <v>3.8888888888888888</v>
      </c>
      <c r="F16" s="434" t="s">
        <v>1649</v>
      </c>
      <c r="G16" s="435">
        <f>+'[1]Respuestas de formulario 1'!AK11</f>
        <v>3.8888888888888888</v>
      </c>
      <c r="H16" s="435">
        <f>+'[1]Respuestas de formulario 1'!AL11</f>
        <v>3.2222222222222223</v>
      </c>
      <c r="I16" s="435">
        <f>+'[1]Respuestas de formulario 1'!AM11</f>
        <v>3.7777777777777777</v>
      </c>
      <c r="J16" s="435">
        <f t="shared" ref="J16:J23" si="4">($C$16*G16)</f>
        <v>15.987654320987653</v>
      </c>
      <c r="K16" s="435">
        <f t="shared" ref="K16:K23" si="5">($D$16*H16)</f>
        <v>11.456790123456789</v>
      </c>
      <c r="L16" s="435">
        <f t="shared" ref="L16:L23" si="6">($E$16*I16)</f>
        <v>14.691358024691358</v>
      </c>
      <c r="M16" s="436">
        <f t="shared" si="3"/>
        <v>418.04755372656598</v>
      </c>
      <c r="N16" s="450"/>
      <c r="O16" s="423"/>
      <c r="P16" s="424"/>
      <c r="Q16" s="424"/>
      <c r="R16" s="424"/>
      <c r="S16" s="424"/>
      <c r="T16" s="424"/>
      <c r="U16" s="424"/>
      <c r="V16" s="424"/>
      <c r="W16" s="424"/>
      <c r="X16" s="424"/>
      <c r="Y16" s="424"/>
      <c r="Z16" s="424"/>
    </row>
    <row r="17" spans="1:26" ht="17.100000000000001" customHeight="1" x14ac:dyDescent="0.25">
      <c r="A17" s="1105"/>
      <c r="B17" s="1132"/>
      <c r="C17" s="1125"/>
      <c r="D17" s="1125"/>
      <c r="E17" s="1125"/>
      <c r="F17" s="437" t="s">
        <v>1652</v>
      </c>
      <c r="G17" s="435">
        <f>+'[1]Respuestas de formulario 1'!AN11</f>
        <v>3.8888888888888888</v>
      </c>
      <c r="H17" s="435">
        <f>+'[1]Respuestas de formulario 1'!AO11</f>
        <v>3.4444444444444446</v>
      </c>
      <c r="I17" s="435">
        <f>+'[1]Respuestas de formulario 1'!AP11</f>
        <v>3.6666666666666665</v>
      </c>
      <c r="J17" s="435">
        <f t="shared" si="4"/>
        <v>15.987654320987653</v>
      </c>
      <c r="K17" s="435">
        <f t="shared" si="5"/>
        <v>12.246913580246913</v>
      </c>
      <c r="L17" s="435">
        <f t="shared" si="6"/>
        <v>14.259259259259258</v>
      </c>
      <c r="M17" s="436">
        <f t="shared" si="3"/>
        <v>423.77152873037642</v>
      </c>
      <c r="N17" s="450"/>
      <c r="O17" s="423"/>
      <c r="P17" s="424"/>
      <c r="Q17" s="424"/>
      <c r="R17" s="424"/>
      <c r="S17" s="424"/>
      <c r="T17" s="424"/>
      <c r="U17" s="424"/>
      <c r="V17" s="424"/>
      <c r="W17" s="424"/>
      <c r="X17" s="424"/>
      <c r="Y17" s="424"/>
      <c r="Z17" s="424"/>
    </row>
    <row r="18" spans="1:26" ht="17.100000000000001" customHeight="1" x14ac:dyDescent="0.25">
      <c r="A18" s="1105"/>
      <c r="B18" s="1132"/>
      <c r="C18" s="1125"/>
      <c r="D18" s="1125"/>
      <c r="E18" s="1125"/>
      <c r="F18" s="437" t="s">
        <v>926</v>
      </c>
      <c r="G18" s="435">
        <f>+'[1]Respuestas de formulario 1'!AQ11</f>
        <v>3.8888888888888888</v>
      </c>
      <c r="H18" s="435">
        <f>+'[1]Respuestas de formulario 1'!AR11</f>
        <v>3.7777777777777777</v>
      </c>
      <c r="I18" s="435">
        <f>+'[1]Respuestas de formulario 1'!AS11</f>
        <v>4</v>
      </c>
      <c r="J18" s="435">
        <f t="shared" si="4"/>
        <v>15.987654320987653</v>
      </c>
      <c r="K18" s="435">
        <f t="shared" si="5"/>
        <v>13.432098765432098</v>
      </c>
      <c r="L18" s="435">
        <f t="shared" si="6"/>
        <v>15.555555555555555</v>
      </c>
      <c r="M18" s="436">
        <f t="shared" si="3"/>
        <v>463.44459686023464</v>
      </c>
      <c r="N18" s="450"/>
      <c r="O18" s="423"/>
      <c r="P18" s="424"/>
      <c r="Q18" s="424"/>
      <c r="R18" s="424"/>
      <c r="S18" s="424"/>
      <c r="T18" s="424"/>
      <c r="U18" s="424"/>
      <c r="V18" s="424"/>
      <c r="W18" s="424"/>
      <c r="X18" s="424"/>
      <c r="Y18" s="424"/>
      <c r="Z18" s="424"/>
    </row>
    <row r="19" spans="1:26" ht="17.100000000000001" customHeight="1" x14ac:dyDescent="0.25">
      <c r="A19" s="1105"/>
      <c r="B19" s="1132"/>
      <c r="C19" s="1125"/>
      <c r="D19" s="1125"/>
      <c r="E19" s="1125"/>
      <c r="F19" s="438" t="s">
        <v>1665</v>
      </c>
      <c r="G19" s="435">
        <f>+'[1]Respuestas de formulario 1'!AT11</f>
        <v>3.7777777777777777</v>
      </c>
      <c r="H19" s="435">
        <f>+'[1]Respuestas de formulario 1'!AU11</f>
        <v>3.4444444444444446</v>
      </c>
      <c r="I19" s="435">
        <f>+'[1]Respuestas de formulario 1'!AV11</f>
        <v>3.7777777777777777</v>
      </c>
      <c r="J19" s="435">
        <f t="shared" si="4"/>
        <v>15.530864197530862</v>
      </c>
      <c r="K19" s="435">
        <f t="shared" si="5"/>
        <v>12.246913580246913</v>
      </c>
      <c r="L19" s="435">
        <f t="shared" si="6"/>
        <v>14.691358024691358</v>
      </c>
      <c r="M19" s="436">
        <f t="shared" si="3"/>
        <v>418.37463801249805</v>
      </c>
      <c r="N19" s="451"/>
      <c r="O19" s="423"/>
      <c r="P19" s="424"/>
      <c r="Q19" s="424"/>
      <c r="R19" s="424"/>
      <c r="S19" s="424"/>
      <c r="T19" s="424"/>
      <c r="U19" s="424"/>
      <c r="V19" s="424"/>
      <c r="W19" s="424"/>
      <c r="X19" s="424"/>
      <c r="Y19" s="424"/>
      <c r="Z19" s="424"/>
    </row>
    <row r="20" spans="1:26" ht="17.100000000000001" customHeight="1" x14ac:dyDescent="0.25">
      <c r="A20" s="1105"/>
      <c r="B20" s="1132"/>
      <c r="C20" s="1125"/>
      <c r="D20" s="1125"/>
      <c r="E20" s="1125"/>
      <c r="F20" s="438" t="s">
        <v>927</v>
      </c>
      <c r="G20" s="435">
        <f>+'[1]Respuestas de formulario 1'!AW11</f>
        <v>3.5555555555555554</v>
      </c>
      <c r="H20" s="435">
        <f>+'[1]Respuestas de formulario 1'!AX11</f>
        <v>3.5555555555555554</v>
      </c>
      <c r="I20" s="435">
        <f>+'[1]Respuestas de formulario 1'!AY11</f>
        <v>3.5555555555555554</v>
      </c>
      <c r="J20" s="435">
        <f t="shared" si="4"/>
        <v>14.617283950617281</v>
      </c>
      <c r="K20" s="435">
        <f t="shared" si="5"/>
        <v>12.641975308641975</v>
      </c>
      <c r="L20" s="435">
        <f t="shared" si="6"/>
        <v>13.82716049382716</v>
      </c>
      <c r="M20" s="436">
        <f t="shared" si="3"/>
        <v>386.90687395214132</v>
      </c>
      <c r="N20" s="451"/>
      <c r="O20" s="423"/>
      <c r="P20" s="424"/>
      <c r="Q20" s="424"/>
      <c r="R20" s="424"/>
      <c r="S20" s="424"/>
      <c r="T20" s="424"/>
      <c r="U20" s="424"/>
      <c r="V20" s="424"/>
      <c r="W20" s="424"/>
      <c r="X20" s="424"/>
      <c r="Y20" s="424"/>
      <c r="Z20" s="424"/>
    </row>
    <row r="21" spans="1:26" ht="17.100000000000001" customHeight="1" x14ac:dyDescent="0.25">
      <c r="A21" s="1105"/>
      <c r="B21" s="1132"/>
      <c r="C21" s="1125"/>
      <c r="D21" s="1125"/>
      <c r="E21" s="1125"/>
      <c r="F21" s="437" t="s">
        <v>928</v>
      </c>
      <c r="G21" s="435">
        <f>+'[1]Respuestas de formulario 1'!AZ11</f>
        <v>4</v>
      </c>
      <c r="H21" s="435">
        <f>+'[1]Respuestas de formulario 1'!BA11</f>
        <v>3.7777777777777777</v>
      </c>
      <c r="I21" s="435">
        <f>+'[1]Respuestas de formulario 1'!BB11</f>
        <v>4</v>
      </c>
      <c r="J21" s="435">
        <f t="shared" si="4"/>
        <v>16.444444444444443</v>
      </c>
      <c r="K21" s="435">
        <f t="shared" si="5"/>
        <v>13.432098765432098</v>
      </c>
      <c r="L21" s="435">
        <f t="shared" si="6"/>
        <v>15.555555555555555</v>
      </c>
      <c r="M21" s="436">
        <f t="shared" si="3"/>
        <v>476.68587105624135</v>
      </c>
      <c r="N21" s="451"/>
      <c r="O21" s="423"/>
      <c r="P21" s="424"/>
      <c r="Q21" s="424"/>
      <c r="R21" s="424"/>
      <c r="S21" s="424"/>
      <c r="T21" s="424"/>
      <c r="U21" s="424"/>
      <c r="V21" s="424"/>
      <c r="W21" s="424"/>
      <c r="X21" s="424"/>
      <c r="Y21" s="424"/>
      <c r="Z21" s="424"/>
    </row>
    <row r="22" spans="1:26" ht="17.100000000000001" customHeight="1" x14ac:dyDescent="0.25">
      <c r="A22" s="1105"/>
      <c r="B22" s="1132"/>
      <c r="C22" s="1125"/>
      <c r="D22" s="1125"/>
      <c r="E22" s="1125"/>
      <c r="F22" s="437" t="s">
        <v>929</v>
      </c>
      <c r="G22" s="435">
        <f>+'[1]Respuestas de formulario 1'!BC11</f>
        <v>3.3333333333333335</v>
      </c>
      <c r="H22" s="435">
        <f>+'[1]Respuestas de formulario 1'!BD11</f>
        <v>3.2222222222222223</v>
      </c>
      <c r="I22" s="435">
        <f>+'[1]Respuestas de formulario 1'!BE11</f>
        <v>3.5555555555555554</v>
      </c>
      <c r="J22" s="435">
        <f t="shared" si="4"/>
        <v>13.703703703703702</v>
      </c>
      <c r="K22" s="435">
        <f t="shared" si="5"/>
        <v>11.456790123456789</v>
      </c>
      <c r="L22" s="435">
        <f t="shared" si="6"/>
        <v>13.82716049382716</v>
      </c>
      <c r="M22" s="436">
        <f t="shared" si="3"/>
        <v>346.48376771833557</v>
      </c>
      <c r="N22" s="451"/>
      <c r="O22" s="423"/>
      <c r="P22" s="424"/>
      <c r="Q22" s="424"/>
      <c r="R22" s="424"/>
      <c r="S22" s="424"/>
      <c r="T22" s="424"/>
      <c r="U22" s="424"/>
      <c r="V22" s="424"/>
      <c r="W22" s="424"/>
      <c r="X22" s="424"/>
      <c r="Y22" s="424"/>
      <c r="Z22" s="424"/>
    </row>
    <row r="23" spans="1:26" ht="17.100000000000001" customHeight="1" x14ac:dyDescent="0.25">
      <c r="A23" s="1105"/>
      <c r="B23" s="1133"/>
      <c r="C23" s="1135"/>
      <c r="D23" s="1135"/>
      <c r="E23" s="1135"/>
      <c r="F23" s="439" t="s">
        <v>930</v>
      </c>
      <c r="G23" s="440">
        <f>+'[1]Respuestas de formulario 1'!BF11</f>
        <v>3.5555555555555554</v>
      </c>
      <c r="H23" s="440">
        <f>+'[1]Respuestas de formulario 1'!BG11</f>
        <v>3.3333333333333335</v>
      </c>
      <c r="I23" s="440">
        <f>+'[1]Respuestas de formulario 1'!BH11</f>
        <v>3.5555555555555554</v>
      </c>
      <c r="J23" s="440">
        <f t="shared" si="4"/>
        <v>14.617283950617281</v>
      </c>
      <c r="K23" s="440">
        <f t="shared" si="5"/>
        <v>11.851851851851851</v>
      </c>
      <c r="L23" s="440">
        <f t="shared" si="6"/>
        <v>13.82716049382716</v>
      </c>
      <c r="M23" s="441">
        <f t="shared" si="3"/>
        <v>375.35741502819684</v>
      </c>
      <c r="N23" s="452"/>
      <c r="O23" s="423"/>
      <c r="P23" s="424"/>
      <c r="Q23" s="424"/>
      <c r="R23" s="424"/>
      <c r="S23" s="424"/>
      <c r="T23" s="424"/>
      <c r="U23" s="424"/>
      <c r="V23" s="424"/>
      <c r="W23" s="424"/>
      <c r="X23" s="424"/>
      <c r="Y23" s="424"/>
      <c r="Z23" s="424"/>
    </row>
    <row r="24" spans="1:26" ht="30" customHeight="1" x14ac:dyDescent="0.25">
      <c r="A24" s="1105"/>
      <c r="B24" s="1106" t="s">
        <v>1646</v>
      </c>
      <c r="C24" s="1109">
        <f>+'[1]Respuestas de formulario 1'!BI11</f>
        <v>3.6666666666666665</v>
      </c>
      <c r="D24" s="1109">
        <f>+'[1]Respuestas de formulario 1'!BJ11</f>
        <v>3.7777777777777777</v>
      </c>
      <c r="E24" s="1109">
        <f>+'[1]Respuestas de formulario 1'!BK11</f>
        <v>4.333333333333333</v>
      </c>
      <c r="F24" s="442" t="s">
        <v>1653</v>
      </c>
      <c r="G24" s="443">
        <f>+'[1]Respuestas de formulario 1'!BL11</f>
        <v>3.8888888888888888</v>
      </c>
      <c r="H24" s="443">
        <f>+'[1]Respuestas de formulario 1'!BM11</f>
        <v>3</v>
      </c>
      <c r="I24" s="443">
        <f>+'[1]Respuestas de formulario 1'!BN11</f>
        <v>3.5555555555555554</v>
      </c>
      <c r="J24" s="443">
        <f>($C$24*G24)</f>
        <v>14.259259259259258</v>
      </c>
      <c r="K24" s="443">
        <f>($D$24*H24)</f>
        <v>11.333333333333332</v>
      </c>
      <c r="L24" s="443">
        <f>($E$24*I24)</f>
        <v>15.407407407407405</v>
      </c>
      <c r="M24" s="444">
        <f t="shared" si="3"/>
        <v>381.30315500685862</v>
      </c>
      <c r="N24" s="453"/>
      <c r="O24" s="423"/>
      <c r="P24" s="424"/>
      <c r="Q24" s="424"/>
      <c r="R24" s="424"/>
      <c r="S24" s="424"/>
      <c r="T24" s="424"/>
      <c r="U24" s="424"/>
      <c r="V24" s="424"/>
      <c r="W24" s="424"/>
      <c r="X24" s="424"/>
      <c r="Y24" s="424"/>
      <c r="Z24" s="424"/>
    </row>
    <row r="25" spans="1:26" ht="23.25" customHeight="1" x14ac:dyDescent="0.25">
      <c r="A25" s="1105"/>
      <c r="B25" s="1107"/>
      <c r="C25" s="1110"/>
      <c r="D25" s="1110"/>
      <c r="E25" s="1110"/>
      <c r="F25" s="445" t="s">
        <v>1667</v>
      </c>
      <c r="G25" s="443">
        <f>+'[1]Respuestas de formulario 1'!BO11</f>
        <v>3.1111111111111112</v>
      </c>
      <c r="H25" s="443">
        <f>+'[1]Respuestas de formulario 1'!BP11</f>
        <v>3</v>
      </c>
      <c r="I25" s="443">
        <f>+'[1]Respuestas de formulario 1'!BQ11</f>
        <v>3.4444444444444446</v>
      </c>
      <c r="J25" s="443">
        <f t="shared" ref="J25:J30" si="7">($C$24*G25)</f>
        <v>11.407407407407407</v>
      </c>
      <c r="K25" s="443">
        <f t="shared" ref="K25:K30" si="8">($D$24*H25)</f>
        <v>11.333333333333332</v>
      </c>
      <c r="L25" s="443">
        <f t="shared" ref="L25:L30" si="9">($E$24*I25)</f>
        <v>14.925925925925926</v>
      </c>
      <c r="M25" s="444">
        <f t="shared" si="3"/>
        <v>299.55006858710561</v>
      </c>
      <c r="N25" s="453"/>
      <c r="O25" s="423"/>
      <c r="P25" s="424"/>
      <c r="Q25" s="424"/>
      <c r="R25" s="424"/>
      <c r="S25" s="424"/>
      <c r="T25" s="424"/>
      <c r="U25" s="424"/>
      <c r="V25" s="424"/>
      <c r="W25" s="424"/>
      <c r="X25" s="424"/>
      <c r="Y25" s="424"/>
      <c r="Z25" s="424"/>
    </row>
    <row r="26" spans="1:26" ht="30" customHeight="1" x14ac:dyDescent="0.25">
      <c r="A26" s="1105"/>
      <c r="B26" s="1107"/>
      <c r="C26" s="1110"/>
      <c r="D26" s="1110"/>
      <c r="E26" s="1110"/>
      <c r="F26" s="442" t="s">
        <v>932</v>
      </c>
      <c r="G26" s="443">
        <f>+'[1]Respuestas de formulario 1'!BR11</f>
        <v>4.333333333333333</v>
      </c>
      <c r="H26" s="443">
        <f>+'[1]Respuestas de formulario 1'!BS11</f>
        <v>4.1111111111111107</v>
      </c>
      <c r="I26" s="443">
        <f>+'[1]Respuestas de formulario 1'!BT11</f>
        <v>4.4444444444444446</v>
      </c>
      <c r="J26" s="443">
        <f t="shared" si="7"/>
        <v>15.888888888888888</v>
      </c>
      <c r="K26" s="443">
        <f t="shared" si="8"/>
        <v>15.530864197530862</v>
      </c>
      <c r="L26" s="443">
        <f t="shared" si="9"/>
        <v>19.25925925925926</v>
      </c>
      <c r="M26" s="444">
        <f t="shared" si="3"/>
        <v>552.77640603566522</v>
      </c>
      <c r="N26" s="453"/>
      <c r="O26" s="423"/>
      <c r="P26" s="424"/>
      <c r="Q26" s="424"/>
      <c r="R26" s="424"/>
      <c r="S26" s="424"/>
      <c r="T26" s="424"/>
      <c r="U26" s="424"/>
      <c r="V26" s="424"/>
      <c r="W26" s="424"/>
      <c r="X26" s="424"/>
      <c r="Y26" s="424"/>
      <c r="Z26" s="424"/>
    </row>
    <row r="27" spans="1:26" ht="30" customHeight="1" x14ac:dyDescent="0.25">
      <c r="A27" s="1105"/>
      <c r="B27" s="1107"/>
      <c r="C27" s="1110"/>
      <c r="D27" s="1110"/>
      <c r="E27" s="1110"/>
      <c r="F27" s="442" t="s">
        <v>1666</v>
      </c>
      <c r="G27" s="443">
        <f>+'[1]Respuestas de formulario 1'!BU11</f>
        <v>4.333333333333333</v>
      </c>
      <c r="H27" s="443">
        <f>+'[1]Respuestas de formulario 1'!BV11</f>
        <v>3.8888888888888888</v>
      </c>
      <c r="I27" s="443">
        <f>+'[1]Respuestas de formulario 1'!BW11</f>
        <v>4.2222222222222223</v>
      </c>
      <c r="J27" s="443">
        <f t="shared" si="7"/>
        <v>15.888888888888888</v>
      </c>
      <c r="K27" s="443">
        <f t="shared" si="8"/>
        <v>14.691358024691358</v>
      </c>
      <c r="L27" s="443">
        <f t="shared" si="9"/>
        <v>18.296296296296294</v>
      </c>
      <c r="M27" s="444">
        <f t="shared" si="3"/>
        <v>524.13717421124818</v>
      </c>
      <c r="N27" s="453"/>
      <c r="O27" s="423"/>
      <c r="P27" s="424"/>
      <c r="Q27" s="424"/>
      <c r="R27" s="424"/>
      <c r="S27" s="424"/>
      <c r="T27" s="424"/>
      <c r="U27" s="424"/>
      <c r="V27" s="424"/>
      <c r="W27" s="424"/>
      <c r="X27" s="424"/>
      <c r="Y27" s="424"/>
      <c r="Z27" s="424"/>
    </row>
    <row r="28" spans="1:26" ht="30" customHeight="1" x14ac:dyDescent="0.25">
      <c r="A28" s="1105"/>
      <c r="B28" s="1107"/>
      <c r="C28" s="1110"/>
      <c r="D28" s="1110"/>
      <c r="E28" s="1110"/>
      <c r="F28" s="445" t="s">
        <v>1668</v>
      </c>
      <c r="G28" s="443">
        <f>+'[1]Respuestas de formulario 1'!BX11</f>
        <v>4.333333333333333</v>
      </c>
      <c r="H28" s="443">
        <f>+'[1]Respuestas de formulario 1'!BY11</f>
        <v>4</v>
      </c>
      <c r="I28" s="443">
        <f>+'[1]Respuestas de formulario 1'!BZ11</f>
        <v>4.1111111111111107</v>
      </c>
      <c r="J28" s="443">
        <f t="shared" si="7"/>
        <v>15.888888888888888</v>
      </c>
      <c r="K28" s="443">
        <f t="shared" si="8"/>
        <v>15.111111111111111</v>
      </c>
      <c r="L28" s="443">
        <f t="shared" si="9"/>
        <v>17.814814814814813</v>
      </c>
      <c r="M28" s="444">
        <f t="shared" si="3"/>
        <v>523.15637860082302</v>
      </c>
      <c r="N28" s="453"/>
      <c r="O28" s="423"/>
      <c r="P28" s="424"/>
      <c r="Q28" s="424"/>
      <c r="R28" s="424"/>
      <c r="S28" s="424"/>
      <c r="T28" s="424"/>
      <c r="U28" s="424"/>
      <c r="V28" s="424"/>
      <c r="W28" s="424"/>
      <c r="X28" s="424"/>
      <c r="Y28" s="424"/>
      <c r="Z28" s="424"/>
    </row>
    <row r="29" spans="1:26" ht="30" customHeight="1" x14ac:dyDescent="0.25">
      <c r="A29" s="1105"/>
      <c r="B29" s="1107"/>
      <c r="C29" s="1110"/>
      <c r="D29" s="1110"/>
      <c r="E29" s="1110"/>
      <c r="F29" s="445" t="s">
        <v>935</v>
      </c>
      <c r="G29" s="443">
        <f>+'[1]Respuestas de formulario 1'!CA11</f>
        <v>3.8888888888888888</v>
      </c>
      <c r="H29" s="443">
        <f>+'[1]Respuestas de formulario 1'!CB11</f>
        <v>3</v>
      </c>
      <c r="I29" s="443">
        <f>+'[1]Respuestas de formulario 1'!CC11</f>
        <v>3.4444444444444446</v>
      </c>
      <c r="J29" s="443">
        <f t="shared" si="7"/>
        <v>14.259259259259258</v>
      </c>
      <c r="K29" s="443">
        <f t="shared" si="8"/>
        <v>11.333333333333332</v>
      </c>
      <c r="L29" s="443">
        <f t="shared" si="9"/>
        <v>14.925925925925926</v>
      </c>
      <c r="M29" s="444">
        <f t="shared" si="3"/>
        <v>374.43758573388197</v>
      </c>
      <c r="N29" s="453"/>
      <c r="O29" s="423"/>
      <c r="P29" s="424"/>
      <c r="Q29" s="424"/>
      <c r="R29" s="424"/>
      <c r="S29" s="424"/>
      <c r="T29" s="424"/>
      <c r="U29" s="424"/>
      <c r="V29" s="424"/>
      <c r="W29" s="424"/>
      <c r="X29" s="424"/>
      <c r="Y29" s="424"/>
      <c r="Z29" s="424"/>
    </row>
    <row r="30" spans="1:26" ht="30" customHeight="1" x14ac:dyDescent="0.25">
      <c r="A30" s="1105"/>
      <c r="B30" s="1107"/>
      <c r="C30" s="1110"/>
      <c r="D30" s="1110"/>
      <c r="E30" s="1110"/>
      <c r="F30" s="442" t="s">
        <v>936</v>
      </c>
      <c r="G30" s="443">
        <f>+'[1]Respuestas de formulario 1'!CD11</f>
        <v>3.6666666666666665</v>
      </c>
      <c r="H30" s="443">
        <f>+'[1]Respuestas de formulario 1'!CE11</f>
        <v>3.8888888888888888</v>
      </c>
      <c r="I30" s="443">
        <f>+'[1]Respuestas de formulario 1'!CF11</f>
        <v>4.2222222222222223</v>
      </c>
      <c r="J30" s="443">
        <f t="shared" si="7"/>
        <v>13.444444444444443</v>
      </c>
      <c r="K30" s="443">
        <f t="shared" si="8"/>
        <v>14.691358024691358</v>
      </c>
      <c r="L30" s="443">
        <f t="shared" si="9"/>
        <v>18.296296296296294</v>
      </c>
      <c r="M30" s="444">
        <f t="shared" si="3"/>
        <v>443.50068587105613</v>
      </c>
      <c r="N30" s="453"/>
      <c r="O30" s="423"/>
      <c r="P30" s="424"/>
      <c r="Q30" s="424"/>
      <c r="R30" s="424"/>
      <c r="S30" s="424"/>
      <c r="T30" s="424"/>
      <c r="U30" s="424"/>
      <c r="V30" s="424"/>
      <c r="W30" s="424"/>
      <c r="X30" s="424"/>
      <c r="Y30" s="424"/>
      <c r="Z30" s="424"/>
    </row>
    <row r="31" spans="1:26" x14ac:dyDescent="0.25">
      <c r="A31" s="1105"/>
      <c r="B31" s="1108"/>
      <c r="C31" s="1125"/>
      <c r="D31" s="1125"/>
      <c r="E31" s="1125"/>
      <c r="F31" s="446" t="s">
        <v>937</v>
      </c>
      <c r="G31" s="430">
        <f>+'[1]Respuestas de formulario 1'!CG11</f>
        <v>3.3333333333333335</v>
      </c>
      <c r="H31" s="430">
        <f>+'[1]Respuestas de formulario 1'!CH11</f>
        <v>3.3333333333333335</v>
      </c>
      <c r="I31" s="430">
        <f>+'[1]Respuestas de formulario 1'!CI11</f>
        <v>3.3333333333333335</v>
      </c>
      <c r="J31" s="430">
        <f>($C$24*G31)</f>
        <v>12.222222222222221</v>
      </c>
      <c r="K31" s="430">
        <f>($D$24*H31)</f>
        <v>12.592592592592593</v>
      </c>
      <c r="L31" s="430">
        <f>($E$24*I31)</f>
        <v>14.444444444444445</v>
      </c>
      <c r="M31" s="431">
        <f t="shared" si="3"/>
        <v>330.45267489711932</v>
      </c>
      <c r="N31" s="449"/>
      <c r="O31" s="423"/>
      <c r="P31" s="424"/>
      <c r="Q31" s="424"/>
      <c r="R31" s="424"/>
      <c r="S31" s="424"/>
      <c r="T31" s="424"/>
      <c r="U31" s="424"/>
      <c r="V31" s="424"/>
      <c r="W31" s="424"/>
      <c r="X31" s="424"/>
      <c r="Y31" s="424"/>
      <c r="Z31" s="424"/>
    </row>
    <row r="32" spans="1:26" ht="30" customHeight="1" x14ac:dyDescent="0.25">
      <c r="A32" s="1105"/>
      <c r="B32" s="1106" t="s">
        <v>1647</v>
      </c>
      <c r="C32" s="1109">
        <f>+'[1]Respuestas de formulario 1'!BI11</f>
        <v>3.6666666666666665</v>
      </c>
      <c r="D32" s="1109">
        <f>+'[1]Respuestas de formulario 1'!BJ11</f>
        <v>3.7777777777777777</v>
      </c>
      <c r="E32" s="1109">
        <f>+'[1]Respuestas de formulario 1'!BK11</f>
        <v>4.333333333333333</v>
      </c>
      <c r="F32" s="442" t="s">
        <v>1654</v>
      </c>
      <c r="G32" s="443">
        <f>+'[1]Respuestas de formulario 1'!BL11</f>
        <v>3.8888888888888888</v>
      </c>
      <c r="H32" s="443">
        <f>+'[1]Respuestas de formulario 1'!BM11</f>
        <v>3</v>
      </c>
      <c r="I32" s="443">
        <f>+'[1]Respuestas de formulario 1'!BN11</f>
        <v>3.5555555555555554</v>
      </c>
      <c r="J32" s="443">
        <f>($C$24*G32)</f>
        <v>14.259259259259258</v>
      </c>
      <c r="K32" s="443">
        <f>($D$24*H32)</f>
        <v>11.333333333333332</v>
      </c>
      <c r="L32" s="443">
        <f>($E$24*I32)</f>
        <v>15.407407407407405</v>
      </c>
      <c r="M32" s="444">
        <f t="shared" si="3"/>
        <v>381.30315500685862</v>
      </c>
      <c r="N32" s="453"/>
      <c r="O32" s="423"/>
      <c r="P32" s="424"/>
      <c r="Q32" s="424"/>
      <c r="R32" s="424"/>
      <c r="S32" s="424"/>
      <c r="T32" s="424"/>
      <c r="U32" s="424"/>
      <c r="V32" s="424"/>
      <c r="W32" s="424"/>
      <c r="X32" s="424"/>
      <c r="Y32" s="424"/>
      <c r="Z32" s="424"/>
    </row>
    <row r="33" spans="1:26" ht="23.25" customHeight="1" x14ac:dyDescent="0.25">
      <c r="A33" s="1105"/>
      <c r="B33" s="1107"/>
      <c r="C33" s="1110"/>
      <c r="D33" s="1110"/>
      <c r="E33" s="1110"/>
      <c r="F33" s="445" t="s">
        <v>1656</v>
      </c>
      <c r="G33" s="443">
        <f>+'[1]Respuestas de formulario 1'!BO11</f>
        <v>3.1111111111111112</v>
      </c>
      <c r="H33" s="443">
        <f>+'[1]Respuestas de formulario 1'!BP11</f>
        <v>3</v>
      </c>
      <c r="I33" s="443">
        <f>+'[1]Respuestas de formulario 1'!BQ11</f>
        <v>3.4444444444444446</v>
      </c>
      <c r="J33" s="443">
        <f t="shared" ref="J33:J38" si="10">($C$24*G33)</f>
        <v>11.407407407407407</v>
      </c>
      <c r="K33" s="443">
        <f t="shared" ref="K33:K38" si="11">($D$24*H33)</f>
        <v>11.333333333333332</v>
      </c>
      <c r="L33" s="443">
        <f t="shared" ref="L33:L38" si="12">($E$24*I33)</f>
        <v>14.925925925925926</v>
      </c>
      <c r="M33" s="444">
        <f t="shared" si="3"/>
        <v>299.55006858710561</v>
      </c>
      <c r="N33" s="453"/>
      <c r="O33" s="423"/>
      <c r="P33" s="424"/>
      <c r="Q33" s="424"/>
      <c r="R33" s="424"/>
      <c r="S33" s="424"/>
      <c r="T33" s="424"/>
      <c r="U33" s="424"/>
      <c r="V33" s="424"/>
      <c r="W33" s="424"/>
      <c r="X33" s="424"/>
      <c r="Y33" s="424"/>
      <c r="Z33" s="424"/>
    </row>
    <row r="34" spans="1:26" ht="30" customHeight="1" x14ac:dyDescent="0.25">
      <c r="A34" s="1105"/>
      <c r="B34" s="1107"/>
      <c r="C34" s="1110"/>
      <c r="D34" s="1110"/>
      <c r="E34" s="1110"/>
      <c r="F34" s="442" t="s">
        <v>1669</v>
      </c>
      <c r="G34" s="443">
        <f>+'[1]Respuestas de formulario 1'!BR11</f>
        <v>4.333333333333333</v>
      </c>
      <c r="H34" s="443">
        <f>+'[1]Respuestas de formulario 1'!BS11</f>
        <v>4.1111111111111107</v>
      </c>
      <c r="I34" s="443">
        <f>+'[1]Respuestas de formulario 1'!BT11</f>
        <v>4.4444444444444446</v>
      </c>
      <c r="J34" s="443">
        <f t="shared" si="10"/>
        <v>15.888888888888888</v>
      </c>
      <c r="K34" s="443">
        <f t="shared" si="11"/>
        <v>15.530864197530862</v>
      </c>
      <c r="L34" s="443">
        <f t="shared" si="12"/>
        <v>19.25925925925926</v>
      </c>
      <c r="M34" s="444">
        <f t="shared" si="3"/>
        <v>552.77640603566522</v>
      </c>
      <c r="N34" s="453"/>
      <c r="O34" s="423"/>
      <c r="P34" s="424"/>
      <c r="Q34" s="424"/>
      <c r="R34" s="424"/>
      <c r="S34" s="424"/>
      <c r="T34" s="424"/>
      <c r="U34" s="424"/>
      <c r="V34" s="424"/>
      <c r="W34" s="424"/>
      <c r="X34" s="424"/>
      <c r="Y34" s="424"/>
      <c r="Z34" s="424"/>
    </row>
    <row r="35" spans="1:26" ht="30" customHeight="1" x14ac:dyDescent="0.25">
      <c r="A35" s="1105"/>
      <c r="B35" s="1107"/>
      <c r="C35" s="1110"/>
      <c r="D35" s="1110"/>
      <c r="E35" s="1110"/>
      <c r="F35" s="442" t="s">
        <v>933</v>
      </c>
      <c r="G35" s="443">
        <f>+'[1]Respuestas de formulario 1'!BU11</f>
        <v>4.333333333333333</v>
      </c>
      <c r="H35" s="443">
        <f>+'[1]Respuestas de formulario 1'!BV11</f>
        <v>3.8888888888888888</v>
      </c>
      <c r="I35" s="443">
        <f>+'[1]Respuestas de formulario 1'!BW11</f>
        <v>4.2222222222222223</v>
      </c>
      <c r="J35" s="443">
        <f t="shared" si="10"/>
        <v>15.888888888888888</v>
      </c>
      <c r="K35" s="443">
        <f t="shared" si="11"/>
        <v>14.691358024691358</v>
      </c>
      <c r="L35" s="443">
        <f t="shared" si="12"/>
        <v>18.296296296296294</v>
      </c>
      <c r="M35" s="444">
        <f t="shared" si="3"/>
        <v>524.13717421124818</v>
      </c>
      <c r="N35" s="453"/>
      <c r="O35" s="423"/>
      <c r="P35" s="424"/>
      <c r="Q35" s="424"/>
      <c r="R35" s="424"/>
      <c r="S35" s="424"/>
      <c r="T35" s="424"/>
      <c r="U35" s="424"/>
      <c r="V35" s="424"/>
      <c r="W35" s="424"/>
      <c r="X35" s="424"/>
      <c r="Y35" s="424"/>
      <c r="Z35" s="424"/>
    </row>
    <row r="36" spans="1:26" ht="30" customHeight="1" x14ac:dyDescent="0.25">
      <c r="A36" s="1105"/>
      <c r="B36" s="1107"/>
      <c r="C36" s="1110"/>
      <c r="D36" s="1110"/>
      <c r="E36" s="1110"/>
      <c r="F36" s="445" t="s">
        <v>934</v>
      </c>
      <c r="G36" s="443">
        <f>+'[1]Respuestas de formulario 1'!BX11</f>
        <v>4.333333333333333</v>
      </c>
      <c r="H36" s="443">
        <f>+'[1]Respuestas de formulario 1'!BY11</f>
        <v>4</v>
      </c>
      <c r="I36" s="443">
        <f>+'[1]Respuestas de formulario 1'!BZ11</f>
        <v>4.1111111111111107</v>
      </c>
      <c r="J36" s="443">
        <f t="shared" si="10"/>
        <v>15.888888888888888</v>
      </c>
      <c r="K36" s="443">
        <f t="shared" si="11"/>
        <v>15.111111111111111</v>
      </c>
      <c r="L36" s="443">
        <f t="shared" si="12"/>
        <v>17.814814814814813</v>
      </c>
      <c r="M36" s="444">
        <f t="shared" si="3"/>
        <v>523.15637860082302</v>
      </c>
      <c r="N36" s="453"/>
      <c r="O36" s="423"/>
      <c r="P36" s="424"/>
      <c r="Q36" s="424"/>
      <c r="R36" s="424"/>
      <c r="S36" s="424"/>
      <c r="T36" s="424"/>
      <c r="U36" s="424"/>
      <c r="V36" s="424"/>
      <c r="W36" s="424"/>
      <c r="X36" s="424"/>
      <c r="Y36" s="424"/>
      <c r="Z36" s="424"/>
    </row>
    <row r="37" spans="1:26" ht="30" customHeight="1" x14ac:dyDescent="0.25">
      <c r="A37" s="1105"/>
      <c r="B37" s="1107"/>
      <c r="C37" s="1110"/>
      <c r="D37" s="1110"/>
      <c r="E37" s="1110"/>
      <c r="F37" s="445" t="s">
        <v>935</v>
      </c>
      <c r="G37" s="443">
        <f>+'[1]Respuestas de formulario 1'!CA11</f>
        <v>3.8888888888888888</v>
      </c>
      <c r="H37" s="443">
        <f>+'[1]Respuestas de formulario 1'!CB11</f>
        <v>3</v>
      </c>
      <c r="I37" s="443">
        <f>+'[1]Respuestas de formulario 1'!CC11</f>
        <v>3.4444444444444446</v>
      </c>
      <c r="J37" s="443">
        <f t="shared" si="10"/>
        <v>14.259259259259258</v>
      </c>
      <c r="K37" s="443">
        <f t="shared" si="11"/>
        <v>11.333333333333332</v>
      </c>
      <c r="L37" s="443">
        <f t="shared" si="12"/>
        <v>14.925925925925926</v>
      </c>
      <c r="M37" s="444">
        <f t="shared" si="3"/>
        <v>374.43758573388197</v>
      </c>
      <c r="N37" s="453"/>
      <c r="O37" s="423"/>
      <c r="P37" s="424"/>
      <c r="Q37" s="424"/>
      <c r="R37" s="424"/>
      <c r="S37" s="424"/>
      <c r="T37" s="424"/>
      <c r="U37" s="424"/>
      <c r="V37" s="424"/>
      <c r="W37" s="424"/>
      <c r="X37" s="424"/>
      <c r="Y37" s="424"/>
      <c r="Z37" s="424"/>
    </row>
    <row r="38" spans="1:26" ht="30" customHeight="1" x14ac:dyDescent="0.25">
      <c r="A38" s="1105"/>
      <c r="B38" s="1107"/>
      <c r="C38" s="1110"/>
      <c r="D38" s="1110"/>
      <c r="E38" s="1110"/>
      <c r="F38" s="442" t="s">
        <v>936</v>
      </c>
      <c r="G38" s="443">
        <f>G40</f>
        <v>3.6666666666666665</v>
      </c>
      <c r="H38" s="443">
        <f>+'[1]Respuestas de formulario 1'!CE11</f>
        <v>3.8888888888888888</v>
      </c>
      <c r="I38" s="443">
        <f>+'[1]Respuestas de formulario 1'!CF11</f>
        <v>4.2222222222222223</v>
      </c>
      <c r="J38" s="443">
        <f t="shared" si="10"/>
        <v>13.444444444444443</v>
      </c>
      <c r="K38" s="443">
        <f t="shared" si="11"/>
        <v>14.691358024691358</v>
      </c>
      <c r="L38" s="443">
        <f t="shared" si="12"/>
        <v>18.296296296296294</v>
      </c>
      <c r="M38" s="444">
        <f t="shared" si="3"/>
        <v>443.50068587105613</v>
      </c>
      <c r="N38" s="453"/>
      <c r="O38" s="423"/>
      <c r="P38" s="424"/>
      <c r="Q38" s="424"/>
      <c r="R38" s="424"/>
      <c r="S38" s="424"/>
      <c r="T38" s="424"/>
      <c r="U38" s="424"/>
      <c r="V38" s="424"/>
      <c r="W38" s="424"/>
      <c r="X38" s="424"/>
      <c r="Y38" s="424"/>
      <c r="Z38" s="424"/>
    </row>
    <row r="39" spans="1:26" x14ac:dyDescent="0.25">
      <c r="A39" s="1105"/>
      <c r="B39" s="1108"/>
      <c r="C39" s="1125"/>
      <c r="D39" s="1125"/>
      <c r="E39" s="1125"/>
      <c r="F39" s="446" t="s">
        <v>937</v>
      </c>
      <c r="G39" s="430">
        <f>+'[1]Respuestas de formulario 1'!CG11</f>
        <v>3.3333333333333335</v>
      </c>
      <c r="H39" s="430">
        <f>+'[1]Respuestas de formulario 1'!CH11</f>
        <v>3.3333333333333335</v>
      </c>
      <c r="I39" s="430">
        <f>+'[1]Respuestas de formulario 1'!CI11</f>
        <v>3.3333333333333335</v>
      </c>
      <c r="J39" s="430">
        <f>($C$24*G39)</f>
        <v>12.222222222222221</v>
      </c>
      <c r="K39" s="430">
        <f>($D$24*H39)</f>
        <v>12.592592592592593</v>
      </c>
      <c r="L39" s="430">
        <f>($E$24*I39)</f>
        <v>14.444444444444445</v>
      </c>
      <c r="M39" s="431">
        <f t="shared" si="3"/>
        <v>330.45267489711932</v>
      </c>
      <c r="N39" s="449"/>
      <c r="O39" s="423"/>
      <c r="P39" s="424"/>
      <c r="Q39" s="424"/>
      <c r="R39" s="424"/>
      <c r="S39" s="424"/>
      <c r="T39" s="424"/>
      <c r="U39" s="424"/>
      <c r="V39" s="424"/>
      <c r="W39" s="424"/>
      <c r="X39" s="424"/>
      <c r="Y39" s="424"/>
      <c r="Z39" s="424"/>
    </row>
    <row r="40" spans="1:26" ht="30" customHeight="1" x14ac:dyDescent="0.25">
      <c r="A40" s="1105"/>
      <c r="B40" s="1106" t="s">
        <v>1648</v>
      </c>
      <c r="C40" s="1109">
        <f>+'[1]Respuestas de formulario 1'!BI11</f>
        <v>3.6666666666666665</v>
      </c>
      <c r="D40" s="1109">
        <f>+'[1]Respuestas de formulario 1'!BJ11</f>
        <v>3.7777777777777777</v>
      </c>
      <c r="E40" s="1109">
        <f>+'[1]Respuestas de formulario 1'!BK11</f>
        <v>4.333333333333333</v>
      </c>
      <c r="F40" s="442" t="s">
        <v>1655</v>
      </c>
      <c r="G40" s="430">
        <f>+'[1]Respuestas de formulario 1'!CD11</f>
        <v>3.6666666666666665</v>
      </c>
      <c r="H40" s="443" t="e">
        <f>+'[1]Respuestas de formulario 1'!BM19</f>
        <v>#REF!</v>
      </c>
      <c r="I40" s="443" t="e">
        <f>+'[1]Respuestas de formulario 1'!BN19</f>
        <v>#REF!</v>
      </c>
      <c r="J40" s="443">
        <f>($C$24*G40)</f>
        <v>13.444444444444443</v>
      </c>
      <c r="K40" s="443" t="e">
        <f>($D$24*H40)</f>
        <v>#REF!</v>
      </c>
      <c r="L40" s="443" t="e">
        <f>($E$24*I40)</f>
        <v>#REF!</v>
      </c>
      <c r="M40" s="444" t="e">
        <f t="shared" ref="M40:M47" si="13">J40*(K40+L40)</f>
        <v>#REF!</v>
      </c>
      <c r="N40" s="453"/>
      <c r="O40" s="423"/>
      <c r="P40" s="424"/>
      <c r="Q40" s="424"/>
      <c r="R40" s="424"/>
      <c r="S40" s="424"/>
      <c r="T40" s="424"/>
      <c r="U40" s="424"/>
      <c r="V40" s="424"/>
      <c r="W40" s="424"/>
      <c r="X40" s="424"/>
      <c r="Y40" s="424"/>
      <c r="Z40" s="424"/>
    </row>
    <row r="41" spans="1:26" ht="23.25" customHeight="1" x14ac:dyDescent="0.25">
      <c r="A41" s="1105"/>
      <c r="B41" s="1107"/>
      <c r="C41" s="1110"/>
      <c r="D41" s="1110"/>
      <c r="E41" s="1110"/>
      <c r="F41" s="445" t="s">
        <v>931</v>
      </c>
      <c r="G41" s="430">
        <f>+'[1]Respuestas de formulario 1'!CD11</f>
        <v>3.6666666666666665</v>
      </c>
      <c r="H41" s="443" t="e">
        <f>+'[1]Respuestas de formulario 1'!BP19</f>
        <v>#REF!</v>
      </c>
      <c r="I41" s="443" t="e">
        <f>+'[1]Respuestas de formulario 1'!BQ19</f>
        <v>#REF!</v>
      </c>
      <c r="J41" s="443">
        <f t="shared" ref="J41:J46" si="14">($C$24*G41)</f>
        <v>13.444444444444443</v>
      </c>
      <c r="K41" s="443" t="e">
        <f t="shared" ref="K41:K46" si="15">($D$24*H41)</f>
        <v>#REF!</v>
      </c>
      <c r="L41" s="443" t="e">
        <f t="shared" ref="L41:L46" si="16">($E$24*I41)</f>
        <v>#REF!</v>
      </c>
      <c r="M41" s="444" t="e">
        <f t="shared" si="13"/>
        <v>#REF!</v>
      </c>
      <c r="N41" s="453"/>
      <c r="O41" s="423"/>
      <c r="P41" s="424"/>
      <c r="Q41" s="424"/>
      <c r="R41" s="424"/>
      <c r="S41" s="424"/>
      <c r="T41" s="424"/>
      <c r="U41" s="424"/>
      <c r="V41" s="424"/>
      <c r="W41" s="424"/>
      <c r="X41" s="424"/>
      <c r="Y41" s="424"/>
      <c r="Z41" s="424"/>
    </row>
    <row r="42" spans="1:26" ht="30" customHeight="1" x14ac:dyDescent="0.25">
      <c r="A42" s="1105"/>
      <c r="B42" s="1107"/>
      <c r="C42" s="1110"/>
      <c r="D42" s="1110"/>
      <c r="E42" s="1110"/>
      <c r="F42" s="442" t="s">
        <v>1670</v>
      </c>
      <c r="G42" s="430" t="e">
        <f>+'[1]Respuestas de formulario 1'!CD12</f>
        <v>#REF!</v>
      </c>
      <c r="H42" s="443" t="e">
        <f>+'[1]Respuestas de formulario 1'!BS19</f>
        <v>#REF!</v>
      </c>
      <c r="I42" s="443" t="e">
        <f>+'[1]Respuestas de formulario 1'!BT19</f>
        <v>#REF!</v>
      </c>
      <c r="J42" s="443" t="e">
        <f t="shared" si="14"/>
        <v>#REF!</v>
      </c>
      <c r="K42" s="443" t="e">
        <f t="shared" si="15"/>
        <v>#REF!</v>
      </c>
      <c r="L42" s="443" t="e">
        <f t="shared" si="16"/>
        <v>#REF!</v>
      </c>
      <c r="M42" s="444" t="e">
        <f t="shared" si="13"/>
        <v>#REF!</v>
      </c>
      <c r="N42" s="453"/>
      <c r="O42" s="423"/>
      <c r="P42" s="424"/>
      <c r="Q42" s="424"/>
      <c r="R42" s="424"/>
      <c r="S42" s="424"/>
      <c r="T42" s="424"/>
      <c r="U42" s="424"/>
      <c r="V42" s="424"/>
      <c r="W42" s="424"/>
      <c r="X42" s="424"/>
      <c r="Y42" s="424"/>
      <c r="Z42" s="424"/>
    </row>
    <row r="43" spans="1:26" ht="30" customHeight="1" x14ac:dyDescent="0.25">
      <c r="A43" s="1105"/>
      <c r="B43" s="1107"/>
      <c r="C43" s="1110"/>
      <c r="D43" s="1110"/>
      <c r="E43" s="1110"/>
      <c r="F43" s="442" t="s">
        <v>933</v>
      </c>
      <c r="G43" s="430" t="e">
        <f>+'[1]Respuestas de formulario 1'!CD13</f>
        <v>#REF!</v>
      </c>
      <c r="H43" s="443" t="e">
        <f>+'[1]Respuestas de formulario 1'!BV19</f>
        <v>#REF!</v>
      </c>
      <c r="I43" s="443" t="e">
        <f>+'[1]Respuestas de formulario 1'!BW19</f>
        <v>#REF!</v>
      </c>
      <c r="J43" s="443" t="e">
        <f t="shared" si="14"/>
        <v>#REF!</v>
      </c>
      <c r="K43" s="443" t="e">
        <f t="shared" si="15"/>
        <v>#REF!</v>
      </c>
      <c r="L43" s="443" t="e">
        <f t="shared" si="16"/>
        <v>#REF!</v>
      </c>
      <c r="M43" s="444" t="e">
        <f t="shared" si="13"/>
        <v>#REF!</v>
      </c>
      <c r="N43" s="453"/>
      <c r="O43" s="423"/>
      <c r="P43" s="424"/>
      <c r="Q43" s="424"/>
      <c r="R43" s="424"/>
      <c r="S43" s="424"/>
      <c r="T43" s="424"/>
      <c r="U43" s="424"/>
      <c r="V43" s="424"/>
      <c r="W43" s="424"/>
      <c r="X43" s="424"/>
      <c r="Y43" s="424"/>
      <c r="Z43" s="424"/>
    </row>
    <row r="44" spans="1:26" ht="30" customHeight="1" x14ac:dyDescent="0.25">
      <c r="A44" s="1105"/>
      <c r="B44" s="1107"/>
      <c r="C44" s="1110"/>
      <c r="D44" s="1110"/>
      <c r="E44" s="1110"/>
      <c r="F44" s="445" t="s">
        <v>934</v>
      </c>
      <c r="G44" s="430" t="e">
        <f>+'[1]Respuestas de formulario 1'!CD14</f>
        <v>#REF!</v>
      </c>
      <c r="H44" s="443" t="e">
        <f>+'[1]Respuestas de formulario 1'!BY19</f>
        <v>#REF!</v>
      </c>
      <c r="I44" s="443" t="e">
        <f>+'[1]Respuestas de formulario 1'!BZ19</f>
        <v>#REF!</v>
      </c>
      <c r="J44" s="443" t="e">
        <f t="shared" si="14"/>
        <v>#REF!</v>
      </c>
      <c r="K44" s="443" t="e">
        <f t="shared" si="15"/>
        <v>#REF!</v>
      </c>
      <c r="L44" s="443" t="e">
        <f t="shared" si="16"/>
        <v>#REF!</v>
      </c>
      <c r="M44" s="444" t="e">
        <f t="shared" si="13"/>
        <v>#REF!</v>
      </c>
      <c r="N44" s="453"/>
      <c r="O44" s="423"/>
      <c r="P44" s="424"/>
      <c r="Q44" s="424"/>
      <c r="R44" s="424"/>
      <c r="S44" s="424"/>
      <c r="T44" s="424"/>
      <c r="U44" s="424"/>
      <c r="V44" s="424"/>
      <c r="W44" s="424"/>
      <c r="X44" s="424"/>
      <c r="Y44" s="424"/>
      <c r="Z44" s="424"/>
    </row>
    <row r="45" spans="1:26" ht="30" customHeight="1" x14ac:dyDescent="0.25">
      <c r="A45" s="1105"/>
      <c r="B45" s="1107"/>
      <c r="C45" s="1110"/>
      <c r="D45" s="1110"/>
      <c r="E45" s="1110"/>
      <c r="F45" s="445" t="s">
        <v>935</v>
      </c>
      <c r="G45" s="430" t="e">
        <f>+'[1]Respuestas de formulario 1'!CD15</f>
        <v>#REF!</v>
      </c>
      <c r="H45" s="443" t="e">
        <f>+'[1]Respuestas de formulario 1'!CB19</f>
        <v>#REF!</v>
      </c>
      <c r="I45" s="443" t="e">
        <f>+'[1]Respuestas de formulario 1'!CC19</f>
        <v>#REF!</v>
      </c>
      <c r="J45" s="443" t="e">
        <f t="shared" si="14"/>
        <v>#REF!</v>
      </c>
      <c r="K45" s="443" t="e">
        <f t="shared" si="15"/>
        <v>#REF!</v>
      </c>
      <c r="L45" s="443" t="e">
        <f t="shared" si="16"/>
        <v>#REF!</v>
      </c>
      <c r="M45" s="444" t="e">
        <f t="shared" si="13"/>
        <v>#REF!</v>
      </c>
      <c r="N45" s="453"/>
      <c r="O45" s="423"/>
      <c r="P45" s="424"/>
      <c r="Q45" s="424"/>
      <c r="R45" s="424"/>
      <c r="S45" s="424"/>
      <c r="T45" s="424"/>
      <c r="U45" s="424"/>
      <c r="V45" s="424"/>
      <c r="W45" s="424"/>
      <c r="X45" s="424"/>
      <c r="Y45" s="424"/>
      <c r="Z45" s="424"/>
    </row>
    <row r="46" spans="1:26" ht="30" customHeight="1" x14ac:dyDescent="0.25">
      <c r="A46" s="1105"/>
      <c r="B46" s="1107"/>
      <c r="C46" s="1110"/>
      <c r="D46" s="1110"/>
      <c r="E46" s="1110"/>
      <c r="F46" s="442" t="s">
        <v>936</v>
      </c>
      <c r="G46" s="430" t="e">
        <f>+'[1]Respuestas de formulario 1'!CD16</f>
        <v>#REF!</v>
      </c>
      <c r="H46" s="443" t="e">
        <f>+'[1]Respuestas de formulario 1'!CE19</f>
        <v>#REF!</v>
      </c>
      <c r="I46" s="443" t="e">
        <f>+'[1]Respuestas de formulario 1'!CF19</f>
        <v>#REF!</v>
      </c>
      <c r="J46" s="443" t="e">
        <f t="shared" si="14"/>
        <v>#REF!</v>
      </c>
      <c r="K46" s="443" t="e">
        <f t="shared" si="15"/>
        <v>#REF!</v>
      </c>
      <c r="L46" s="443" t="e">
        <f t="shared" si="16"/>
        <v>#REF!</v>
      </c>
      <c r="M46" s="444" t="e">
        <f t="shared" si="13"/>
        <v>#REF!</v>
      </c>
      <c r="N46" s="453"/>
      <c r="O46" s="423"/>
      <c r="P46" s="424"/>
      <c r="Q46" s="424"/>
      <c r="R46" s="424"/>
      <c r="S46" s="424"/>
      <c r="T46" s="424"/>
      <c r="U46" s="424"/>
      <c r="V46" s="424"/>
      <c r="W46" s="424"/>
      <c r="X46" s="424"/>
      <c r="Y46" s="424"/>
      <c r="Z46" s="424"/>
    </row>
    <row r="47" spans="1:26" x14ac:dyDescent="0.25">
      <c r="A47" s="1105"/>
      <c r="B47" s="1108"/>
      <c r="C47" s="1125"/>
      <c r="D47" s="1125"/>
      <c r="E47" s="1125"/>
      <c r="F47" s="446" t="s">
        <v>937</v>
      </c>
      <c r="G47" s="430" t="e">
        <f>+'[1]Respuestas de formulario 1'!CD17</f>
        <v>#REF!</v>
      </c>
      <c r="H47" s="430" t="e">
        <f>+'[1]Respuestas de formulario 1'!CH19</f>
        <v>#REF!</v>
      </c>
      <c r="I47" s="430" t="e">
        <f>+'[1]Respuestas de formulario 1'!CI19</f>
        <v>#REF!</v>
      </c>
      <c r="J47" s="430" t="e">
        <f>($C$24*G47)</f>
        <v>#REF!</v>
      </c>
      <c r="K47" s="430" t="e">
        <f>($D$24*H47)</f>
        <v>#REF!</v>
      </c>
      <c r="L47" s="430" t="e">
        <f>($E$24*I47)</f>
        <v>#REF!</v>
      </c>
      <c r="M47" s="431" t="e">
        <f t="shared" si="13"/>
        <v>#REF!</v>
      </c>
      <c r="N47" s="449"/>
      <c r="O47" s="423"/>
      <c r="P47" s="424"/>
      <c r="Q47" s="424"/>
      <c r="R47" s="424"/>
      <c r="S47" s="424"/>
      <c r="T47" s="424"/>
      <c r="U47" s="424"/>
      <c r="V47" s="424"/>
      <c r="W47" s="424"/>
      <c r="X47" s="424"/>
      <c r="Y47" s="424"/>
      <c r="Z47" s="424"/>
    </row>
    <row r="48" spans="1:26" ht="15.75" customHeight="1" x14ac:dyDescent="0.25">
      <c r="A48" s="424"/>
      <c r="B48" s="424"/>
      <c r="C48" s="424"/>
      <c r="D48" s="424"/>
      <c r="E48" s="424"/>
      <c r="F48" s="424"/>
      <c r="G48" s="424"/>
      <c r="H48" s="424"/>
      <c r="I48" s="424"/>
      <c r="J48" s="424"/>
      <c r="K48" s="424"/>
      <c r="L48" s="424"/>
      <c r="M48" s="424"/>
      <c r="N48" s="424"/>
      <c r="O48" s="424"/>
      <c r="P48" s="424"/>
      <c r="Q48" s="424"/>
      <c r="R48" s="424"/>
      <c r="S48" s="424"/>
      <c r="T48" s="424"/>
      <c r="U48" s="424"/>
      <c r="V48" s="424"/>
      <c r="W48" s="424"/>
      <c r="X48" s="424"/>
      <c r="Y48" s="424"/>
      <c r="Z48" s="424"/>
    </row>
    <row r="49" spans="1:26" ht="15.75" customHeight="1" x14ac:dyDescent="0.25">
      <c r="A49" s="424"/>
      <c r="B49" s="424"/>
      <c r="C49" s="424"/>
      <c r="D49" s="424"/>
      <c r="E49" s="424"/>
      <c r="F49" s="424"/>
      <c r="G49" s="424"/>
      <c r="H49" s="424"/>
      <c r="I49" s="424"/>
      <c r="J49" s="424"/>
      <c r="K49" s="424"/>
      <c r="L49" s="424"/>
      <c r="M49" s="424"/>
      <c r="N49" s="424"/>
      <c r="O49" s="424"/>
      <c r="P49" s="424"/>
      <c r="Q49" s="424"/>
      <c r="R49" s="424"/>
      <c r="S49" s="424"/>
      <c r="T49" s="424"/>
      <c r="U49" s="424"/>
      <c r="V49" s="424"/>
      <c r="W49" s="424"/>
      <c r="X49" s="424"/>
      <c r="Y49" s="424"/>
      <c r="Z49" s="424"/>
    </row>
    <row r="50" spans="1:26" ht="15.75" customHeight="1" x14ac:dyDescent="0.25">
      <c r="A50" s="424"/>
      <c r="B50" s="424"/>
      <c r="C50" s="424"/>
      <c r="D50" s="424"/>
      <c r="E50" s="424"/>
      <c r="F50" s="424"/>
      <c r="G50" s="424"/>
      <c r="H50" s="424"/>
      <c r="I50" s="424"/>
      <c r="J50" s="424"/>
      <c r="K50" s="424"/>
      <c r="L50" s="424"/>
      <c r="M50" s="424"/>
      <c r="N50" s="424"/>
      <c r="O50" s="424"/>
      <c r="P50" s="424"/>
      <c r="Q50" s="424"/>
      <c r="R50" s="424"/>
      <c r="S50" s="424"/>
      <c r="T50" s="424"/>
      <c r="U50" s="424"/>
      <c r="V50" s="424"/>
      <c r="W50" s="424"/>
      <c r="X50" s="424"/>
      <c r="Y50" s="424"/>
      <c r="Z50" s="424"/>
    </row>
    <row r="51" spans="1:26" ht="15.75" customHeight="1" x14ac:dyDescent="0.25">
      <c r="A51" s="424"/>
      <c r="B51" s="424"/>
      <c r="C51" s="424"/>
      <c r="D51" s="424"/>
      <c r="E51" s="424"/>
      <c r="F51" s="424"/>
      <c r="G51" s="424"/>
      <c r="H51" s="424"/>
      <c r="I51" s="424"/>
      <c r="J51" s="424"/>
      <c r="K51" s="424"/>
      <c r="L51" s="424"/>
      <c r="M51" s="424"/>
      <c r="N51" s="424"/>
      <c r="O51" s="424"/>
      <c r="P51" s="424"/>
      <c r="Q51" s="424"/>
      <c r="R51" s="424"/>
      <c r="S51" s="424"/>
      <c r="T51" s="424"/>
      <c r="U51" s="424"/>
      <c r="V51" s="424"/>
      <c r="W51" s="424"/>
      <c r="X51" s="424"/>
      <c r="Y51" s="424"/>
      <c r="Z51" s="424"/>
    </row>
    <row r="52" spans="1:26" ht="15.75" customHeight="1" x14ac:dyDescent="0.25">
      <c r="A52" s="424"/>
      <c r="B52" s="424"/>
      <c r="C52" s="424"/>
      <c r="D52" s="424"/>
      <c r="E52" s="424"/>
      <c r="F52" s="424"/>
      <c r="G52" s="424"/>
      <c r="H52" s="424"/>
      <c r="I52" s="424"/>
      <c r="J52" s="424"/>
      <c r="K52" s="424"/>
      <c r="L52" s="424"/>
      <c r="M52" s="424"/>
      <c r="N52" s="424"/>
      <c r="O52" s="424"/>
      <c r="P52" s="424"/>
      <c r="Q52" s="424"/>
      <c r="R52" s="424"/>
      <c r="S52" s="424"/>
      <c r="T52" s="424"/>
      <c r="U52" s="424"/>
      <c r="V52" s="424"/>
      <c r="W52" s="424"/>
      <c r="X52" s="424"/>
      <c r="Y52" s="424"/>
      <c r="Z52" s="424"/>
    </row>
    <row r="53" spans="1:26" ht="15.75" customHeight="1" x14ac:dyDescent="0.25">
      <c r="A53" s="424"/>
      <c r="B53" s="424"/>
      <c r="C53" s="424"/>
      <c r="D53" s="424"/>
      <c r="E53" s="424"/>
      <c r="F53" s="424"/>
      <c r="G53" s="424"/>
      <c r="H53" s="424"/>
      <c r="I53" s="424"/>
      <c r="J53" s="424"/>
      <c r="K53" s="424"/>
      <c r="L53" s="424"/>
      <c r="M53" s="424"/>
      <c r="N53" s="424"/>
      <c r="O53" s="424"/>
      <c r="P53" s="424"/>
      <c r="Q53" s="424"/>
      <c r="R53" s="424"/>
      <c r="S53" s="424"/>
      <c r="T53" s="424"/>
      <c r="U53" s="424"/>
      <c r="V53" s="424"/>
      <c r="W53" s="424"/>
      <c r="X53" s="424"/>
      <c r="Y53" s="424"/>
      <c r="Z53" s="424"/>
    </row>
    <row r="54" spans="1:26" ht="15.75" customHeight="1" x14ac:dyDescent="0.25">
      <c r="A54" s="424"/>
      <c r="B54" s="424"/>
      <c r="C54" s="424"/>
      <c r="D54" s="424"/>
      <c r="E54" s="424"/>
      <c r="F54" s="424"/>
      <c r="G54" s="424"/>
      <c r="H54" s="424"/>
      <c r="I54" s="424"/>
      <c r="J54" s="424"/>
      <c r="K54" s="424"/>
      <c r="L54" s="424"/>
      <c r="M54" s="424"/>
      <c r="N54" s="424"/>
      <c r="O54" s="424"/>
      <c r="P54" s="424"/>
      <c r="Q54" s="424"/>
      <c r="R54" s="424"/>
      <c r="S54" s="424"/>
      <c r="T54" s="424"/>
      <c r="U54" s="424"/>
      <c r="V54" s="424"/>
      <c r="W54" s="424"/>
      <c r="X54" s="424"/>
      <c r="Y54" s="424"/>
      <c r="Z54" s="424"/>
    </row>
    <row r="55" spans="1:26" ht="15.75" customHeight="1" x14ac:dyDescent="0.25">
      <c r="A55" s="424"/>
      <c r="B55" s="424"/>
      <c r="C55" s="424"/>
      <c r="D55" s="424"/>
      <c r="E55" s="424"/>
      <c r="F55" s="424"/>
      <c r="G55" s="424"/>
      <c r="H55" s="424"/>
      <c r="I55" s="424"/>
      <c r="J55" s="424"/>
      <c r="K55" s="424"/>
      <c r="L55" s="424"/>
      <c r="M55" s="424"/>
      <c r="N55" s="424"/>
      <c r="O55" s="424"/>
      <c r="P55" s="424"/>
      <c r="Q55" s="424"/>
      <c r="R55" s="424"/>
      <c r="S55" s="424"/>
      <c r="T55" s="424"/>
      <c r="U55" s="424"/>
      <c r="V55" s="424"/>
      <c r="W55" s="424"/>
      <c r="X55" s="424"/>
      <c r="Y55" s="424"/>
      <c r="Z55" s="424"/>
    </row>
    <row r="56" spans="1:26" ht="15.75" customHeight="1" x14ac:dyDescent="0.25">
      <c r="A56" s="424"/>
      <c r="B56" s="424"/>
      <c r="C56" s="424"/>
      <c r="D56" s="424"/>
      <c r="E56" s="424"/>
      <c r="F56" s="424"/>
      <c r="G56" s="424"/>
      <c r="H56" s="424"/>
      <c r="I56" s="424"/>
      <c r="J56" s="424"/>
      <c r="K56" s="424"/>
      <c r="L56" s="424"/>
      <c r="M56" s="424"/>
      <c r="N56" s="424"/>
      <c r="O56" s="424"/>
      <c r="P56" s="424"/>
      <c r="Q56" s="424"/>
      <c r="R56" s="424"/>
      <c r="S56" s="424"/>
      <c r="T56" s="424"/>
      <c r="U56" s="424"/>
      <c r="V56" s="424"/>
      <c r="W56" s="424"/>
      <c r="X56" s="424"/>
      <c r="Y56" s="424"/>
      <c r="Z56" s="424"/>
    </row>
    <row r="57" spans="1:26" ht="15.75" customHeight="1" x14ac:dyDescent="0.25">
      <c r="A57" s="424"/>
      <c r="B57" s="424"/>
      <c r="C57" s="424"/>
      <c r="D57" s="424"/>
      <c r="E57" s="424"/>
      <c r="F57" s="424"/>
      <c r="G57" s="424"/>
      <c r="H57" s="424"/>
      <c r="I57" s="424"/>
      <c r="J57" s="424"/>
      <c r="K57" s="424"/>
      <c r="L57" s="424"/>
      <c r="M57" s="424"/>
      <c r="N57" s="424"/>
      <c r="O57" s="424"/>
      <c r="P57" s="424"/>
      <c r="Q57" s="424"/>
      <c r="R57" s="424"/>
      <c r="S57" s="424"/>
      <c r="T57" s="424"/>
      <c r="U57" s="424"/>
      <c r="V57" s="424"/>
      <c r="W57" s="424"/>
      <c r="X57" s="424"/>
      <c r="Y57" s="424"/>
      <c r="Z57" s="424"/>
    </row>
    <row r="58" spans="1:26" ht="15.75" customHeight="1" x14ac:dyDescent="0.25">
      <c r="A58" s="424"/>
      <c r="B58" s="424"/>
      <c r="C58" s="424"/>
      <c r="D58" s="424"/>
      <c r="E58" s="424"/>
      <c r="F58" s="424"/>
      <c r="G58" s="424"/>
      <c r="H58" s="424"/>
      <c r="I58" s="424"/>
      <c r="J58" s="424"/>
      <c r="K58" s="424"/>
      <c r="L58" s="424"/>
      <c r="M58" s="424"/>
      <c r="N58" s="424"/>
      <c r="O58" s="424"/>
      <c r="P58" s="424"/>
      <c r="Q58" s="424"/>
      <c r="R58" s="424"/>
      <c r="S58" s="424"/>
      <c r="T58" s="424"/>
      <c r="U58" s="424"/>
      <c r="V58" s="424"/>
      <c r="W58" s="424"/>
      <c r="X58" s="424"/>
      <c r="Y58" s="424"/>
      <c r="Z58" s="424"/>
    </row>
    <row r="59" spans="1:26" ht="15.75" customHeight="1" x14ac:dyDescent="0.25">
      <c r="A59" s="424"/>
      <c r="B59" s="424"/>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row>
    <row r="60" spans="1:26" ht="15.75" customHeight="1" x14ac:dyDescent="0.25">
      <c r="A60" s="424"/>
      <c r="B60" s="424"/>
      <c r="C60" s="424"/>
      <c r="D60" s="424"/>
      <c r="E60" s="424"/>
      <c r="F60" s="424"/>
      <c r="G60" s="424"/>
      <c r="H60" s="424"/>
      <c r="I60" s="424"/>
      <c r="J60" s="424"/>
      <c r="K60" s="424"/>
      <c r="L60" s="424"/>
      <c r="M60" s="424"/>
      <c r="N60" s="424"/>
      <c r="O60" s="424"/>
      <c r="P60" s="424"/>
      <c r="Q60" s="424"/>
      <c r="R60" s="424"/>
      <c r="S60" s="424"/>
      <c r="T60" s="424"/>
      <c r="U60" s="424"/>
      <c r="V60" s="424"/>
      <c r="W60" s="424"/>
      <c r="X60" s="424"/>
      <c r="Y60" s="424"/>
      <c r="Z60" s="424"/>
    </row>
    <row r="61" spans="1:26" ht="15.75" customHeight="1" x14ac:dyDescent="0.25">
      <c r="A61" s="424"/>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row>
    <row r="62" spans="1:26" ht="15.75" customHeight="1" x14ac:dyDescent="0.25">
      <c r="A62" s="424"/>
      <c r="B62" s="424"/>
      <c r="C62" s="424"/>
      <c r="D62" s="424"/>
      <c r="E62" s="424"/>
      <c r="F62" s="424"/>
      <c r="G62" s="424"/>
      <c r="H62" s="424"/>
      <c r="I62" s="424"/>
      <c r="J62" s="424"/>
      <c r="K62" s="424"/>
      <c r="L62" s="424"/>
      <c r="M62" s="424"/>
      <c r="N62" s="424"/>
      <c r="O62" s="424"/>
      <c r="P62" s="424"/>
      <c r="Q62" s="424"/>
      <c r="R62" s="424"/>
      <c r="S62" s="424"/>
      <c r="T62" s="424"/>
      <c r="U62" s="424"/>
      <c r="V62" s="424"/>
      <c r="W62" s="424"/>
      <c r="X62" s="424"/>
      <c r="Y62" s="424"/>
      <c r="Z62" s="424"/>
    </row>
    <row r="63" spans="1:26" ht="15.75" customHeight="1" x14ac:dyDescent="0.25">
      <c r="A63" s="424"/>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row>
    <row r="64" spans="1:26" ht="15.75" customHeight="1" x14ac:dyDescent="0.25">
      <c r="A64" s="424"/>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c r="Z64" s="424"/>
    </row>
    <row r="65" spans="1:26" ht="15.75" customHeight="1" x14ac:dyDescent="0.25">
      <c r="A65" s="424"/>
      <c r="B65" s="424"/>
      <c r="C65" s="424"/>
      <c r="D65" s="424"/>
      <c r="E65" s="424"/>
      <c r="F65" s="424"/>
      <c r="G65" s="424"/>
      <c r="H65" s="424"/>
      <c r="I65" s="424"/>
      <c r="J65" s="424"/>
      <c r="K65" s="424"/>
      <c r="L65" s="424"/>
      <c r="M65" s="424"/>
      <c r="N65" s="424"/>
      <c r="O65" s="424"/>
      <c r="P65" s="424"/>
      <c r="Q65" s="424"/>
      <c r="R65" s="424"/>
      <c r="S65" s="424"/>
      <c r="T65" s="424"/>
      <c r="U65" s="424"/>
      <c r="V65" s="424"/>
      <c r="W65" s="424"/>
      <c r="X65" s="424"/>
      <c r="Y65" s="424"/>
      <c r="Z65" s="424"/>
    </row>
    <row r="66" spans="1:26" ht="15.75" customHeight="1" x14ac:dyDescent="0.25">
      <c r="A66" s="424"/>
      <c r="B66" s="424"/>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row>
    <row r="67" spans="1:26" ht="15.75" customHeight="1" x14ac:dyDescent="0.25">
      <c r="A67" s="424"/>
      <c r="B67" s="424"/>
      <c r="C67" s="424"/>
      <c r="D67" s="424"/>
      <c r="E67" s="424"/>
      <c r="F67" s="424"/>
      <c r="G67" s="424"/>
      <c r="H67" s="424"/>
      <c r="I67" s="424"/>
      <c r="J67" s="424"/>
      <c r="K67" s="424"/>
      <c r="L67" s="424"/>
      <c r="M67" s="424"/>
      <c r="N67" s="424"/>
      <c r="O67" s="424"/>
      <c r="P67" s="424"/>
      <c r="Q67" s="424"/>
      <c r="R67" s="424"/>
      <c r="S67" s="424"/>
      <c r="T67" s="424"/>
      <c r="U67" s="424"/>
      <c r="V67" s="424"/>
      <c r="W67" s="424"/>
      <c r="X67" s="424"/>
      <c r="Y67" s="424"/>
      <c r="Z67" s="424"/>
    </row>
    <row r="68" spans="1:26" ht="15.75" customHeight="1" x14ac:dyDescent="0.25">
      <c r="A68" s="424"/>
      <c r="B68" s="424"/>
      <c r="C68" s="424"/>
      <c r="D68" s="424"/>
      <c r="E68" s="424"/>
      <c r="F68" s="424"/>
      <c r="G68" s="424"/>
      <c r="H68" s="424"/>
      <c r="I68" s="424"/>
      <c r="J68" s="424"/>
      <c r="K68" s="424"/>
      <c r="L68" s="424"/>
      <c r="M68" s="424"/>
      <c r="N68" s="424"/>
      <c r="O68" s="424"/>
      <c r="P68" s="424"/>
      <c r="Q68" s="424"/>
      <c r="R68" s="424"/>
      <c r="S68" s="424"/>
      <c r="T68" s="424"/>
      <c r="U68" s="424"/>
      <c r="V68" s="424"/>
      <c r="W68" s="424"/>
      <c r="X68" s="424"/>
      <c r="Y68" s="424"/>
      <c r="Z68" s="424"/>
    </row>
    <row r="69" spans="1:26" ht="15.75" customHeight="1" x14ac:dyDescent="0.25">
      <c r="A69" s="424"/>
      <c r="B69" s="424"/>
      <c r="C69" s="424"/>
      <c r="D69" s="424"/>
      <c r="E69" s="424"/>
      <c r="F69" s="424"/>
      <c r="G69" s="424"/>
      <c r="H69" s="424"/>
      <c r="I69" s="424"/>
      <c r="J69" s="424"/>
      <c r="K69" s="424"/>
      <c r="L69" s="424"/>
      <c r="M69" s="424"/>
      <c r="N69" s="424"/>
      <c r="O69" s="424"/>
      <c r="P69" s="424"/>
      <c r="Q69" s="424"/>
      <c r="R69" s="424"/>
      <c r="S69" s="424"/>
      <c r="T69" s="424"/>
      <c r="U69" s="424"/>
      <c r="V69" s="424"/>
      <c r="W69" s="424"/>
      <c r="X69" s="424"/>
      <c r="Y69" s="424"/>
      <c r="Z69" s="424"/>
    </row>
    <row r="70" spans="1:26" ht="15.75" customHeight="1" x14ac:dyDescent="0.25">
      <c r="A70" s="424"/>
      <c r="B70" s="424"/>
      <c r="C70" s="424"/>
      <c r="D70" s="424"/>
      <c r="E70" s="424"/>
      <c r="F70" s="424"/>
      <c r="G70" s="424"/>
      <c r="H70" s="424"/>
      <c r="I70" s="424"/>
      <c r="J70" s="424"/>
      <c r="K70" s="424"/>
      <c r="L70" s="424"/>
      <c r="M70" s="424"/>
      <c r="N70" s="424"/>
      <c r="O70" s="424"/>
      <c r="P70" s="424"/>
      <c r="Q70" s="424"/>
      <c r="R70" s="424"/>
      <c r="S70" s="424"/>
      <c r="T70" s="424"/>
      <c r="U70" s="424"/>
      <c r="V70" s="424"/>
      <c r="W70" s="424"/>
      <c r="X70" s="424"/>
      <c r="Y70" s="424"/>
      <c r="Z70" s="424"/>
    </row>
    <row r="71" spans="1:26" ht="15.75" customHeight="1" x14ac:dyDescent="0.25">
      <c r="A71" s="424"/>
      <c r="B71" s="424"/>
      <c r="C71" s="424"/>
      <c r="D71" s="424"/>
      <c r="E71" s="424"/>
      <c r="F71" s="424"/>
      <c r="G71" s="424"/>
      <c r="H71" s="424"/>
      <c r="I71" s="424"/>
      <c r="J71" s="424"/>
      <c r="K71" s="424"/>
      <c r="L71" s="424"/>
      <c r="M71" s="424"/>
      <c r="N71" s="424"/>
      <c r="O71" s="424"/>
      <c r="P71" s="424"/>
      <c r="Q71" s="424"/>
      <c r="R71" s="424"/>
      <c r="S71" s="424"/>
      <c r="T71" s="424"/>
      <c r="U71" s="424"/>
      <c r="V71" s="424"/>
      <c r="W71" s="424"/>
      <c r="X71" s="424"/>
      <c r="Y71" s="424"/>
      <c r="Z71" s="424"/>
    </row>
    <row r="72" spans="1:26" ht="15.75" customHeight="1" x14ac:dyDescent="0.25">
      <c r="A72" s="424"/>
      <c r="B72" s="424"/>
      <c r="C72" s="424"/>
      <c r="D72" s="424"/>
      <c r="E72" s="424"/>
      <c r="F72" s="424"/>
      <c r="G72" s="424"/>
      <c r="H72" s="424"/>
      <c r="I72" s="424"/>
      <c r="J72" s="424"/>
      <c r="K72" s="424"/>
      <c r="L72" s="424"/>
      <c r="M72" s="424"/>
      <c r="N72" s="424"/>
      <c r="O72" s="424"/>
      <c r="P72" s="424"/>
      <c r="Q72" s="424"/>
      <c r="R72" s="424"/>
      <c r="S72" s="424"/>
      <c r="T72" s="424"/>
      <c r="U72" s="424"/>
      <c r="V72" s="424"/>
      <c r="W72" s="424"/>
      <c r="X72" s="424"/>
      <c r="Y72" s="424"/>
      <c r="Z72" s="424"/>
    </row>
    <row r="73" spans="1:26" ht="15.75" customHeight="1" x14ac:dyDescent="0.25">
      <c r="A73" s="424"/>
      <c r="B73" s="424"/>
      <c r="C73" s="424"/>
      <c r="D73" s="424"/>
      <c r="E73" s="424"/>
      <c r="F73" s="424"/>
      <c r="G73" s="424"/>
      <c r="H73" s="424"/>
      <c r="I73" s="424"/>
      <c r="J73" s="424"/>
      <c r="K73" s="424"/>
      <c r="L73" s="424"/>
      <c r="M73" s="424"/>
      <c r="N73" s="424"/>
      <c r="O73" s="424"/>
      <c r="P73" s="424"/>
      <c r="Q73" s="424"/>
      <c r="R73" s="424"/>
      <c r="S73" s="424"/>
      <c r="T73" s="424"/>
      <c r="U73" s="424"/>
      <c r="V73" s="424"/>
      <c r="W73" s="424"/>
      <c r="X73" s="424"/>
      <c r="Y73" s="424"/>
      <c r="Z73" s="424"/>
    </row>
    <row r="74" spans="1:26" ht="15.75" customHeight="1" x14ac:dyDescent="0.25">
      <c r="A74" s="424"/>
      <c r="B74" s="424"/>
      <c r="C74" s="424"/>
      <c r="D74" s="424"/>
      <c r="E74" s="424"/>
      <c r="F74" s="424"/>
      <c r="G74" s="424"/>
      <c r="H74" s="424"/>
      <c r="I74" s="424"/>
      <c r="J74" s="424"/>
      <c r="K74" s="424"/>
      <c r="L74" s="424"/>
      <c r="M74" s="424"/>
      <c r="N74" s="424"/>
      <c r="O74" s="424"/>
      <c r="P74" s="424"/>
      <c r="Q74" s="424"/>
      <c r="R74" s="424"/>
      <c r="S74" s="424"/>
      <c r="T74" s="424"/>
      <c r="U74" s="424"/>
      <c r="V74" s="424"/>
      <c r="W74" s="424"/>
      <c r="X74" s="424"/>
      <c r="Y74" s="424"/>
      <c r="Z74" s="424"/>
    </row>
    <row r="75" spans="1:26" ht="15.75" customHeight="1" x14ac:dyDescent="0.25">
      <c r="A75" s="424"/>
      <c r="B75" s="424"/>
      <c r="C75" s="424"/>
      <c r="D75" s="424"/>
      <c r="E75" s="424"/>
      <c r="F75" s="424"/>
      <c r="G75" s="424"/>
      <c r="H75" s="424"/>
      <c r="I75" s="424"/>
      <c r="J75" s="424"/>
      <c r="K75" s="424"/>
      <c r="L75" s="424"/>
      <c r="M75" s="424"/>
      <c r="N75" s="424"/>
      <c r="O75" s="424"/>
      <c r="P75" s="424"/>
      <c r="Q75" s="424"/>
      <c r="R75" s="424"/>
      <c r="S75" s="424"/>
      <c r="T75" s="424"/>
      <c r="U75" s="424"/>
      <c r="V75" s="424"/>
      <c r="W75" s="424"/>
      <c r="X75" s="424"/>
      <c r="Y75" s="424"/>
      <c r="Z75" s="424"/>
    </row>
    <row r="76" spans="1:26" ht="15.75" customHeight="1" x14ac:dyDescent="0.25">
      <c r="A76" s="424"/>
      <c r="B76" s="424"/>
      <c r="C76" s="424"/>
      <c r="D76" s="424"/>
      <c r="E76" s="424"/>
      <c r="F76" s="424"/>
      <c r="G76" s="424"/>
      <c r="H76" s="424"/>
      <c r="I76" s="424"/>
      <c r="J76" s="424"/>
      <c r="K76" s="424"/>
      <c r="L76" s="424"/>
      <c r="M76" s="424"/>
      <c r="N76" s="424"/>
      <c r="O76" s="424"/>
      <c r="P76" s="424"/>
      <c r="Q76" s="424"/>
      <c r="R76" s="424"/>
      <c r="S76" s="424"/>
      <c r="T76" s="424"/>
      <c r="U76" s="424"/>
      <c r="V76" s="424"/>
      <c r="W76" s="424"/>
      <c r="X76" s="424"/>
      <c r="Y76" s="424"/>
      <c r="Z76" s="424"/>
    </row>
    <row r="77" spans="1:26" ht="15.75" customHeight="1" x14ac:dyDescent="0.25">
      <c r="A77" s="424"/>
      <c r="B77" s="424"/>
      <c r="C77" s="424"/>
      <c r="D77" s="424"/>
      <c r="E77" s="424"/>
      <c r="F77" s="424"/>
      <c r="G77" s="424"/>
      <c r="H77" s="424"/>
      <c r="I77" s="424"/>
      <c r="J77" s="424"/>
      <c r="K77" s="424"/>
      <c r="L77" s="424"/>
      <c r="M77" s="424"/>
      <c r="N77" s="424"/>
      <c r="O77" s="424"/>
      <c r="P77" s="424"/>
      <c r="Q77" s="424"/>
      <c r="R77" s="424"/>
      <c r="S77" s="424"/>
      <c r="T77" s="424"/>
      <c r="U77" s="424"/>
      <c r="V77" s="424"/>
      <c r="W77" s="424"/>
      <c r="X77" s="424"/>
      <c r="Y77" s="424"/>
      <c r="Z77" s="424"/>
    </row>
    <row r="78" spans="1:26" ht="15.75" customHeight="1" x14ac:dyDescent="0.25">
      <c r="A78" s="424"/>
      <c r="B78" s="424"/>
      <c r="C78" s="424"/>
      <c r="D78" s="424"/>
      <c r="E78" s="424"/>
      <c r="F78" s="424"/>
      <c r="G78" s="424"/>
      <c r="H78" s="424"/>
      <c r="I78" s="424"/>
      <c r="J78" s="424"/>
      <c r="K78" s="424"/>
      <c r="L78" s="424"/>
      <c r="M78" s="424"/>
      <c r="N78" s="424"/>
      <c r="O78" s="424"/>
      <c r="P78" s="424"/>
      <c r="Q78" s="424"/>
      <c r="R78" s="424"/>
      <c r="S78" s="424"/>
      <c r="T78" s="424"/>
      <c r="U78" s="424"/>
      <c r="V78" s="424"/>
      <c r="W78" s="424"/>
      <c r="X78" s="424"/>
      <c r="Y78" s="424"/>
      <c r="Z78" s="424"/>
    </row>
    <row r="79" spans="1:26" ht="15.75" customHeight="1" x14ac:dyDescent="0.25">
      <c r="A79" s="424"/>
      <c r="B79" s="424"/>
      <c r="C79" s="424"/>
      <c r="D79" s="424"/>
      <c r="E79" s="424"/>
      <c r="F79" s="424"/>
      <c r="G79" s="424"/>
      <c r="H79" s="424"/>
      <c r="I79" s="424"/>
      <c r="J79" s="424"/>
      <c r="K79" s="424"/>
      <c r="L79" s="424"/>
      <c r="M79" s="424"/>
      <c r="N79" s="424"/>
      <c r="O79" s="424"/>
      <c r="P79" s="424"/>
      <c r="Q79" s="424"/>
      <c r="R79" s="424"/>
      <c r="S79" s="424"/>
      <c r="T79" s="424"/>
      <c r="U79" s="424"/>
      <c r="V79" s="424"/>
      <c r="W79" s="424"/>
      <c r="X79" s="424"/>
      <c r="Y79" s="424"/>
      <c r="Z79" s="424"/>
    </row>
    <row r="80" spans="1:26" ht="15.75" customHeight="1" x14ac:dyDescent="0.25">
      <c r="A80" s="424"/>
      <c r="B80" s="424"/>
      <c r="C80" s="424"/>
      <c r="D80" s="424"/>
      <c r="E80" s="424"/>
      <c r="F80" s="424"/>
      <c r="G80" s="424"/>
      <c r="H80" s="424"/>
      <c r="I80" s="424"/>
      <c r="J80" s="424"/>
      <c r="K80" s="424"/>
      <c r="L80" s="424"/>
      <c r="M80" s="424"/>
      <c r="N80" s="424"/>
      <c r="O80" s="424"/>
      <c r="P80" s="424"/>
      <c r="Q80" s="424"/>
      <c r="R80" s="424"/>
      <c r="S80" s="424"/>
      <c r="T80" s="424"/>
      <c r="U80" s="424"/>
      <c r="V80" s="424"/>
      <c r="W80" s="424"/>
      <c r="X80" s="424"/>
      <c r="Y80" s="424"/>
      <c r="Z80" s="424"/>
    </row>
    <row r="81" spans="1:26" ht="15.75" customHeight="1" x14ac:dyDescent="0.25">
      <c r="A81" s="424"/>
      <c r="B81" s="424"/>
      <c r="C81" s="424"/>
      <c r="D81" s="424"/>
      <c r="E81" s="424"/>
      <c r="F81" s="424"/>
      <c r="G81" s="424"/>
      <c r="H81" s="424"/>
      <c r="I81" s="424"/>
      <c r="J81" s="424"/>
      <c r="K81" s="424"/>
      <c r="L81" s="424"/>
      <c r="M81" s="424"/>
      <c r="N81" s="424"/>
      <c r="O81" s="424"/>
      <c r="P81" s="424"/>
      <c r="Q81" s="424"/>
      <c r="R81" s="424"/>
      <c r="S81" s="424"/>
      <c r="T81" s="424"/>
      <c r="U81" s="424"/>
      <c r="V81" s="424"/>
      <c r="W81" s="424"/>
      <c r="X81" s="424"/>
      <c r="Y81" s="424"/>
      <c r="Z81" s="424"/>
    </row>
    <row r="82" spans="1:26" ht="15.75" customHeight="1" x14ac:dyDescent="0.25">
      <c r="A82" s="424"/>
      <c r="B82" s="424"/>
      <c r="C82" s="424"/>
      <c r="D82" s="424"/>
      <c r="E82" s="424"/>
      <c r="F82" s="424"/>
      <c r="G82" s="424"/>
      <c r="H82" s="424"/>
      <c r="I82" s="424"/>
      <c r="J82" s="424"/>
      <c r="K82" s="424"/>
      <c r="L82" s="424"/>
      <c r="M82" s="424"/>
      <c r="N82" s="424"/>
      <c r="O82" s="424"/>
      <c r="P82" s="424"/>
      <c r="Q82" s="424"/>
      <c r="R82" s="424"/>
      <c r="S82" s="424"/>
      <c r="T82" s="424"/>
      <c r="U82" s="424"/>
      <c r="V82" s="424"/>
      <c r="W82" s="424"/>
      <c r="X82" s="424"/>
      <c r="Y82" s="424"/>
      <c r="Z82" s="424"/>
    </row>
    <row r="83" spans="1:26" ht="15.75" customHeight="1" x14ac:dyDescent="0.25">
      <c r="A83" s="424"/>
      <c r="B83" s="424"/>
      <c r="C83" s="424"/>
      <c r="D83" s="424"/>
      <c r="E83" s="424"/>
      <c r="F83" s="424"/>
      <c r="G83" s="424"/>
      <c r="H83" s="424"/>
      <c r="I83" s="424"/>
      <c r="J83" s="424"/>
      <c r="K83" s="424"/>
      <c r="L83" s="424"/>
      <c r="M83" s="424"/>
      <c r="N83" s="424"/>
      <c r="O83" s="424"/>
      <c r="P83" s="424"/>
      <c r="Q83" s="424"/>
      <c r="R83" s="424"/>
      <c r="S83" s="424"/>
      <c r="T83" s="424"/>
      <c r="U83" s="424"/>
      <c r="V83" s="424"/>
      <c r="W83" s="424"/>
      <c r="X83" s="424"/>
      <c r="Y83" s="424"/>
      <c r="Z83" s="424"/>
    </row>
    <row r="84" spans="1:26" ht="15.75" customHeight="1" x14ac:dyDescent="0.25">
      <c r="A84" s="424"/>
      <c r="B84" s="424"/>
      <c r="C84" s="424"/>
      <c r="D84" s="424"/>
      <c r="E84" s="424"/>
      <c r="F84" s="424"/>
      <c r="G84" s="424"/>
      <c r="H84" s="424"/>
      <c r="I84" s="424"/>
      <c r="J84" s="424"/>
      <c r="K84" s="424"/>
      <c r="L84" s="424"/>
      <c r="M84" s="424"/>
      <c r="N84" s="424"/>
      <c r="O84" s="424"/>
      <c r="P84" s="424"/>
      <c r="Q84" s="424"/>
      <c r="R84" s="424"/>
      <c r="S84" s="424"/>
      <c r="T84" s="424"/>
      <c r="U84" s="424"/>
      <c r="V84" s="424"/>
      <c r="W84" s="424"/>
      <c r="X84" s="424"/>
      <c r="Y84" s="424"/>
      <c r="Z84" s="424"/>
    </row>
    <row r="85" spans="1:26" ht="15.75" customHeight="1" x14ac:dyDescent="0.25">
      <c r="A85" s="424"/>
      <c r="B85" s="424"/>
      <c r="C85" s="424"/>
      <c r="D85" s="424"/>
      <c r="E85" s="424"/>
      <c r="F85" s="424"/>
      <c r="G85" s="424"/>
      <c r="H85" s="424"/>
      <c r="I85" s="424"/>
      <c r="J85" s="424"/>
      <c r="K85" s="424"/>
      <c r="L85" s="424"/>
      <c r="M85" s="424"/>
      <c r="N85" s="424"/>
      <c r="O85" s="424"/>
      <c r="P85" s="424"/>
      <c r="Q85" s="424"/>
      <c r="R85" s="424"/>
      <c r="S85" s="424"/>
      <c r="T85" s="424"/>
      <c r="U85" s="424"/>
      <c r="V85" s="424"/>
      <c r="W85" s="424"/>
      <c r="X85" s="424"/>
      <c r="Y85" s="424"/>
      <c r="Z85" s="424"/>
    </row>
    <row r="86" spans="1:26" ht="15.75" customHeight="1" x14ac:dyDescent="0.25">
      <c r="A86" s="424"/>
      <c r="B86" s="424"/>
      <c r="C86" s="424"/>
      <c r="D86" s="424"/>
      <c r="E86" s="424"/>
      <c r="F86" s="424"/>
      <c r="G86" s="424"/>
      <c r="H86" s="424"/>
      <c r="I86" s="424"/>
      <c r="J86" s="424"/>
      <c r="K86" s="424"/>
      <c r="L86" s="424"/>
      <c r="M86" s="424"/>
      <c r="N86" s="424"/>
      <c r="O86" s="424"/>
      <c r="P86" s="424"/>
      <c r="Q86" s="424"/>
      <c r="R86" s="424"/>
      <c r="S86" s="424"/>
      <c r="T86" s="424"/>
      <c r="U86" s="424"/>
      <c r="V86" s="424"/>
      <c r="W86" s="424"/>
      <c r="X86" s="424"/>
      <c r="Y86" s="424"/>
      <c r="Z86" s="424"/>
    </row>
    <row r="87" spans="1:26" ht="15.75" customHeight="1" x14ac:dyDescent="0.25">
      <c r="A87" s="424"/>
      <c r="B87" s="424"/>
      <c r="C87" s="424"/>
      <c r="D87" s="424"/>
      <c r="E87" s="424"/>
      <c r="F87" s="424"/>
      <c r="G87" s="424"/>
      <c r="H87" s="424"/>
      <c r="I87" s="424"/>
      <c r="J87" s="424"/>
      <c r="K87" s="424"/>
      <c r="L87" s="424"/>
      <c r="M87" s="424"/>
      <c r="N87" s="424"/>
      <c r="O87" s="424"/>
      <c r="P87" s="424"/>
      <c r="Q87" s="424"/>
      <c r="R87" s="424"/>
      <c r="S87" s="424"/>
      <c r="T87" s="424"/>
      <c r="U87" s="424"/>
      <c r="V87" s="424"/>
      <c r="W87" s="424"/>
      <c r="X87" s="424"/>
      <c r="Y87" s="424"/>
      <c r="Z87" s="424"/>
    </row>
    <row r="88" spans="1:26" ht="15.75" customHeight="1" x14ac:dyDescent="0.25">
      <c r="A88" s="424"/>
      <c r="B88" s="424"/>
      <c r="C88" s="424"/>
      <c r="D88" s="424"/>
      <c r="E88" s="424"/>
      <c r="F88" s="424"/>
      <c r="G88" s="424"/>
      <c r="H88" s="424"/>
      <c r="I88" s="424"/>
      <c r="J88" s="424"/>
      <c r="K88" s="424"/>
      <c r="L88" s="424"/>
      <c r="M88" s="424"/>
      <c r="N88" s="424"/>
      <c r="O88" s="424"/>
      <c r="P88" s="424"/>
      <c r="Q88" s="424"/>
      <c r="R88" s="424"/>
      <c r="S88" s="424"/>
      <c r="T88" s="424"/>
      <c r="U88" s="424"/>
      <c r="V88" s="424"/>
      <c r="W88" s="424"/>
      <c r="X88" s="424"/>
      <c r="Y88" s="424"/>
      <c r="Z88" s="424"/>
    </row>
    <row r="89" spans="1:26" ht="15.75" customHeight="1" x14ac:dyDescent="0.25">
      <c r="A89" s="424"/>
      <c r="B89" s="424"/>
      <c r="C89" s="424"/>
      <c r="D89" s="424"/>
      <c r="E89" s="424"/>
      <c r="F89" s="424"/>
      <c r="G89" s="424"/>
      <c r="H89" s="424"/>
      <c r="I89" s="424"/>
      <c r="J89" s="424"/>
      <c r="K89" s="424"/>
      <c r="L89" s="424"/>
      <c r="M89" s="424"/>
      <c r="N89" s="424"/>
      <c r="O89" s="424"/>
      <c r="P89" s="424"/>
      <c r="Q89" s="424"/>
      <c r="R89" s="424"/>
      <c r="S89" s="424"/>
      <c r="T89" s="424"/>
      <c r="U89" s="424"/>
      <c r="V89" s="424"/>
      <c r="W89" s="424"/>
      <c r="X89" s="424"/>
      <c r="Y89" s="424"/>
      <c r="Z89" s="424"/>
    </row>
    <row r="90" spans="1:26" ht="15.75" customHeight="1" x14ac:dyDescent="0.25">
      <c r="A90" s="424"/>
      <c r="B90" s="424"/>
      <c r="C90" s="424"/>
      <c r="D90" s="424"/>
      <c r="E90" s="424"/>
      <c r="F90" s="424"/>
      <c r="G90" s="424"/>
      <c r="H90" s="424"/>
      <c r="I90" s="424"/>
      <c r="J90" s="424"/>
      <c r="K90" s="424"/>
      <c r="L90" s="424"/>
      <c r="M90" s="424"/>
      <c r="N90" s="424"/>
      <c r="O90" s="424"/>
      <c r="P90" s="424"/>
      <c r="Q90" s="424"/>
      <c r="R90" s="424"/>
      <c r="S90" s="424"/>
      <c r="T90" s="424"/>
      <c r="U90" s="424"/>
      <c r="V90" s="424"/>
      <c r="W90" s="424"/>
      <c r="X90" s="424"/>
      <c r="Y90" s="424"/>
      <c r="Z90" s="424"/>
    </row>
    <row r="91" spans="1:26" ht="15.75" customHeight="1" x14ac:dyDescent="0.25">
      <c r="A91" s="424"/>
      <c r="B91" s="424"/>
      <c r="C91" s="424"/>
      <c r="D91" s="424"/>
      <c r="E91" s="424"/>
      <c r="F91" s="424"/>
      <c r="G91" s="424"/>
      <c r="H91" s="424"/>
      <c r="I91" s="424"/>
      <c r="J91" s="424"/>
      <c r="K91" s="424"/>
      <c r="L91" s="424"/>
      <c r="M91" s="424"/>
      <c r="N91" s="424"/>
      <c r="O91" s="424"/>
      <c r="P91" s="424"/>
      <c r="Q91" s="424"/>
      <c r="R91" s="424"/>
      <c r="S91" s="424"/>
      <c r="T91" s="424"/>
      <c r="U91" s="424"/>
      <c r="V91" s="424"/>
      <c r="W91" s="424"/>
      <c r="X91" s="424"/>
      <c r="Y91" s="424"/>
      <c r="Z91" s="424"/>
    </row>
    <row r="92" spans="1:26" ht="15.75" customHeight="1" x14ac:dyDescent="0.25">
      <c r="A92" s="424"/>
      <c r="B92" s="424"/>
      <c r="C92" s="424"/>
      <c r="D92" s="424"/>
      <c r="E92" s="424"/>
      <c r="F92" s="424"/>
      <c r="G92" s="424"/>
      <c r="H92" s="424"/>
      <c r="I92" s="424"/>
      <c r="J92" s="424"/>
      <c r="K92" s="424"/>
      <c r="L92" s="424"/>
      <c r="M92" s="424"/>
      <c r="N92" s="424"/>
      <c r="O92" s="424"/>
      <c r="P92" s="424"/>
      <c r="Q92" s="424"/>
      <c r="R92" s="424"/>
      <c r="S92" s="424"/>
      <c r="T92" s="424"/>
      <c r="U92" s="424"/>
      <c r="V92" s="424"/>
      <c r="W92" s="424"/>
      <c r="X92" s="424"/>
      <c r="Y92" s="424"/>
      <c r="Z92" s="424"/>
    </row>
    <row r="93" spans="1:26" ht="15.75" customHeight="1" x14ac:dyDescent="0.25">
      <c r="A93" s="424"/>
      <c r="B93" s="424"/>
      <c r="C93" s="424"/>
      <c r="D93" s="424"/>
      <c r="E93" s="424"/>
      <c r="F93" s="424"/>
      <c r="G93" s="424"/>
      <c r="H93" s="424"/>
      <c r="I93" s="424"/>
      <c r="J93" s="424"/>
      <c r="K93" s="424"/>
      <c r="L93" s="424"/>
      <c r="M93" s="424"/>
      <c r="N93" s="424"/>
      <c r="O93" s="424"/>
      <c r="P93" s="424"/>
      <c r="Q93" s="424"/>
      <c r="R93" s="424"/>
      <c r="S93" s="424"/>
      <c r="T93" s="424"/>
      <c r="U93" s="424"/>
      <c r="V93" s="424"/>
      <c r="W93" s="424"/>
      <c r="X93" s="424"/>
      <c r="Y93" s="424"/>
      <c r="Z93" s="424"/>
    </row>
    <row r="94" spans="1:26" ht="15.75" customHeight="1" x14ac:dyDescent="0.25">
      <c r="A94" s="424"/>
      <c r="B94" s="424"/>
      <c r="C94" s="424"/>
      <c r="D94" s="424"/>
      <c r="E94" s="424"/>
      <c r="F94" s="424"/>
      <c r="G94" s="424"/>
      <c r="H94" s="424"/>
      <c r="I94" s="424"/>
      <c r="J94" s="424"/>
      <c r="K94" s="424"/>
      <c r="L94" s="424"/>
      <c r="M94" s="424"/>
      <c r="N94" s="424"/>
      <c r="O94" s="424"/>
      <c r="P94" s="424"/>
      <c r="Q94" s="424"/>
      <c r="R94" s="424"/>
      <c r="S94" s="424"/>
      <c r="T94" s="424"/>
      <c r="U94" s="424"/>
      <c r="V94" s="424"/>
      <c r="W94" s="424"/>
      <c r="X94" s="424"/>
      <c r="Y94" s="424"/>
      <c r="Z94" s="424"/>
    </row>
    <row r="95" spans="1:26" ht="15.75" customHeight="1" x14ac:dyDescent="0.25">
      <c r="A95" s="424"/>
      <c r="B95" s="424"/>
      <c r="C95" s="424"/>
      <c r="D95" s="424"/>
      <c r="E95" s="424"/>
      <c r="F95" s="424"/>
      <c r="G95" s="424"/>
      <c r="H95" s="424"/>
      <c r="I95" s="424"/>
      <c r="J95" s="424"/>
      <c r="K95" s="424"/>
      <c r="L95" s="424"/>
      <c r="M95" s="424"/>
      <c r="N95" s="424"/>
      <c r="O95" s="424"/>
      <c r="P95" s="424"/>
      <c r="Q95" s="424"/>
      <c r="R95" s="424"/>
      <c r="S95" s="424"/>
      <c r="T95" s="424"/>
      <c r="U95" s="424"/>
      <c r="V95" s="424"/>
      <c r="W95" s="424"/>
      <c r="X95" s="424"/>
      <c r="Y95" s="424"/>
      <c r="Z95" s="424"/>
    </row>
    <row r="96" spans="1:26" ht="15.75" customHeight="1" x14ac:dyDescent="0.25">
      <c r="A96" s="424"/>
      <c r="B96" s="424"/>
      <c r="C96" s="424"/>
      <c r="D96" s="424"/>
      <c r="E96" s="424"/>
      <c r="F96" s="424"/>
      <c r="G96" s="424"/>
      <c r="H96" s="424"/>
      <c r="I96" s="424"/>
      <c r="J96" s="424"/>
      <c r="K96" s="424"/>
      <c r="L96" s="424"/>
      <c r="M96" s="424"/>
      <c r="N96" s="424"/>
      <c r="O96" s="424"/>
      <c r="P96" s="424"/>
      <c r="Q96" s="424"/>
      <c r="R96" s="424"/>
      <c r="S96" s="424"/>
      <c r="T96" s="424"/>
      <c r="U96" s="424"/>
      <c r="V96" s="424"/>
      <c r="W96" s="424"/>
      <c r="X96" s="424"/>
      <c r="Y96" s="424"/>
      <c r="Z96" s="424"/>
    </row>
    <row r="97" spans="1:26" ht="15.75" customHeight="1" x14ac:dyDescent="0.25">
      <c r="A97" s="424"/>
      <c r="B97" s="424"/>
      <c r="C97" s="424"/>
      <c r="D97" s="424"/>
      <c r="E97" s="424"/>
      <c r="F97" s="424"/>
      <c r="G97" s="424"/>
      <c r="H97" s="424"/>
      <c r="I97" s="424"/>
      <c r="J97" s="424"/>
      <c r="K97" s="424"/>
      <c r="L97" s="424"/>
      <c r="M97" s="424"/>
      <c r="N97" s="424"/>
      <c r="O97" s="424"/>
      <c r="P97" s="424"/>
      <c r="Q97" s="424"/>
      <c r="R97" s="424"/>
      <c r="S97" s="424"/>
      <c r="T97" s="424"/>
      <c r="U97" s="424"/>
      <c r="V97" s="424"/>
      <c r="W97" s="424"/>
      <c r="X97" s="424"/>
      <c r="Y97" s="424"/>
      <c r="Z97" s="424"/>
    </row>
    <row r="98" spans="1:26" ht="15.75" customHeight="1" x14ac:dyDescent="0.25">
      <c r="A98" s="424"/>
      <c r="B98" s="424"/>
      <c r="C98" s="424"/>
      <c r="D98" s="424"/>
      <c r="E98" s="424"/>
      <c r="F98" s="424"/>
      <c r="G98" s="424"/>
      <c r="H98" s="424"/>
      <c r="I98" s="424"/>
      <c r="J98" s="424"/>
      <c r="K98" s="424"/>
      <c r="L98" s="424"/>
      <c r="M98" s="424"/>
      <c r="N98" s="424"/>
      <c r="O98" s="424"/>
      <c r="P98" s="424"/>
      <c r="Q98" s="424"/>
      <c r="R98" s="424"/>
      <c r="S98" s="424"/>
      <c r="T98" s="424"/>
      <c r="U98" s="424"/>
      <c r="V98" s="424"/>
      <c r="W98" s="424"/>
      <c r="X98" s="424"/>
      <c r="Y98" s="424"/>
      <c r="Z98" s="424"/>
    </row>
    <row r="99" spans="1:26" ht="15.75" customHeight="1" x14ac:dyDescent="0.25">
      <c r="A99" s="424"/>
      <c r="B99" s="424"/>
      <c r="C99" s="424"/>
      <c r="D99" s="424"/>
      <c r="E99" s="424"/>
      <c r="F99" s="424"/>
      <c r="G99" s="424"/>
      <c r="H99" s="424"/>
      <c r="I99" s="424"/>
      <c r="J99" s="424"/>
      <c r="K99" s="424"/>
      <c r="L99" s="424"/>
      <c r="M99" s="424"/>
      <c r="N99" s="424"/>
      <c r="O99" s="424"/>
      <c r="P99" s="424"/>
      <c r="Q99" s="424"/>
      <c r="R99" s="424"/>
      <c r="S99" s="424"/>
      <c r="T99" s="424"/>
      <c r="U99" s="424"/>
      <c r="V99" s="424"/>
      <c r="W99" s="424"/>
      <c r="X99" s="424"/>
      <c r="Y99" s="424"/>
      <c r="Z99" s="424"/>
    </row>
    <row r="100" spans="1:26" ht="15.75" customHeight="1" x14ac:dyDescent="0.25">
      <c r="A100" s="424"/>
      <c r="B100" s="424"/>
      <c r="C100" s="42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row>
    <row r="101" spans="1:26" ht="15.75" customHeight="1" x14ac:dyDescent="0.25">
      <c r="A101" s="424"/>
      <c r="B101" s="424"/>
      <c r="C101" s="424"/>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4"/>
      <c r="Z101" s="424"/>
    </row>
    <row r="102" spans="1:26" ht="15.75" customHeight="1" x14ac:dyDescent="0.25">
      <c r="A102" s="424"/>
      <c r="B102" s="424"/>
      <c r="C102" s="424"/>
      <c r="D102" s="424"/>
      <c r="E102" s="424"/>
      <c r="F102" s="424"/>
      <c r="G102" s="424"/>
      <c r="H102" s="424"/>
      <c r="I102" s="424"/>
      <c r="J102" s="424"/>
      <c r="K102" s="424"/>
      <c r="L102" s="424"/>
      <c r="M102" s="424"/>
      <c r="N102" s="424"/>
      <c r="O102" s="424"/>
      <c r="P102" s="424"/>
      <c r="Q102" s="424"/>
      <c r="R102" s="424"/>
      <c r="S102" s="424"/>
      <c r="T102" s="424"/>
      <c r="U102" s="424"/>
      <c r="V102" s="424"/>
      <c r="W102" s="424"/>
      <c r="X102" s="424"/>
      <c r="Y102" s="424"/>
      <c r="Z102" s="424"/>
    </row>
    <row r="103" spans="1:26" ht="15.75" customHeight="1" x14ac:dyDescent="0.25">
      <c r="A103" s="424"/>
      <c r="B103" s="424"/>
      <c r="C103" s="424"/>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4"/>
      <c r="Z103" s="424"/>
    </row>
    <row r="104" spans="1:26" ht="15.75" customHeight="1" x14ac:dyDescent="0.25">
      <c r="A104" s="424"/>
      <c r="B104" s="424"/>
      <c r="C104" s="424"/>
      <c r="D104" s="424"/>
      <c r="E104" s="424"/>
      <c r="F104" s="424"/>
      <c r="G104" s="424"/>
      <c r="H104" s="424"/>
      <c r="I104" s="424"/>
      <c r="J104" s="424"/>
      <c r="K104" s="424"/>
      <c r="L104" s="424"/>
      <c r="M104" s="424"/>
      <c r="N104" s="424"/>
      <c r="O104" s="424"/>
      <c r="P104" s="424"/>
      <c r="Q104" s="424"/>
      <c r="R104" s="424"/>
      <c r="S104" s="424"/>
      <c r="T104" s="424"/>
      <c r="U104" s="424"/>
      <c r="V104" s="424"/>
      <c r="W104" s="424"/>
      <c r="X104" s="424"/>
      <c r="Y104" s="424"/>
      <c r="Z104" s="424"/>
    </row>
    <row r="105" spans="1:26" ht="15.75" customHeight="1" x14ac:dyDescent="0.25">
      <c r="A105" s="424"/>
      <c r="B105" s="424"/>
      <c r="C105" s="424"/>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4"/>
      <c r="Z105" s="424"/>
    </row>
    <row r="106" spans="1:26" ht="15.75" customHeight="1" x14ac:dyDescent="0.25">
      <c r="A106" s="424"/>
      <c r="B106" s="424"/>
      <c r="C106" s="424"/>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4"/>
      <c r="Z106" s="424"/>
    </row>
    <row r="107" spans="1:26" ht="15.75" customHeight="1" x14ac:dyDescent="0.25">
      <c r="A107" s="424"/>
      <c r="B107" s="424"/>
      <c r="C107" s="424"/>
      <c r="D107" s="424"/>
      <c r="E107" s="424"/>
      <c r="F107" s="424"/>
      <c r="G107" s="424"/>
      <c r="H107" s="424"/>
      <c r="I107" s="424"/>
      <c r="J107" s="424"/>
      <c r="K107" s="424"/>
      <c r="L107" s="424"/>
      <c r="M107" s="424"/>
      <c r="N107" s="424"/>
      <c r="O107" s="424"/>
      <c r="P107" s="424"/>
      <c r="Q107" s="424"/>
      <c r="R107" s="424"/>
      <c r="S107" s="424"/>
      <c r="T107" s="424"/>
      <c r="U107" s="424"/>
      <c r="V107" s="424"/>
      <c r="W107" s="424"/>
      <c r="X107" s="424"/>
      <c r="Y107" s="424"/>
      <c r="Z107" s="424"/>
    </row>
    <row r="108" spans="1:26" ht="15.75" customHeight="1" x14ac:dyDescent="0.25">
      <c r="A108" s="424"/>
      <c r="B108" s="424"/>
      <c r="C108" s="424"/>
      <c r="D108" s="424"/>
      <c r="E108" s="424"/>
      <c r="F108" s="424"/>
      <c r="G108" s="424"/>
      <c r="H108" s="424"/>
      <c r="I108" s="424"/>
      <c r="J108" s="424"/>
      <c r="K108" s="424"/>
      <c r="L108" s="424"/>
      <c r="M108" s="424"/>
      <c r="N108" s="424"/>
      <c r="O108" s="424"/>
      <c r="P108" s="424"/>
      <c r="Q108" s="424"/>
      <c r="R108" s="424"/>
      <c r="S108" s="424"/>
      <c r="T108" s="424"/>
      <c r="U108" s="424"/>
      <c r="V108" s="424"/>
      <c r="W108" s="424"/>
      <c r="X108" s="424"/>
      <c r="Y108" s="424"/>
      <c r="Z108" s="424"/>
    </row>
    <row r="109" spans="1:26" ht="15.75" customHeight="1" x14ac:dyDescent="0.25">
      <c r="A109" s="424"/>
      <c r="B109" s="424"/>
      <c r="C109" s="424"/>
      <c r="D109" s="424"/>
      <c r="E109" s="424"/>
      <c r="F109" s="424"/>
      <c r="G109" s="424"/>
      <c r="H109" s="424"/>
      <c r="I109" s="424"/>
      <c r="J109" s="424"/>
      <c r="K109" s="424"/>
      <c r="L109" s="424"/>
      <c r="M109" s="424"/>
      <c r="N109" s="424"/>
      <c r="O109" s="424"/>
      <c r="P109" s="424"/>
      <c r="Q109" s="424"/>
      <c r="R109" s="424"/>
      <c r="S109" s="424"/>
      <c r="T109" s="424"/>
      <c r="U109" s="424"/>
      <c r="V109" s="424"/>
      <c r="W109" s="424"/>
      <c r="X109" s="424"/>
      <c r="Y109" s="424"/>
      <c r="Z109" s="424"/>
    </row>
    <row r="110" spans="1:26" ht="15.75" customHeight="1" x14ac:dyDescent="0.25">
      <c r="A110" s="424"/>
      <c r="B110" s="424"/>
      <c r="C110" s="424"/>
      <c r="D110" s="424"/>
      <c r="E110" s="424"/>
      <c r="F110" s="424"/>
      <c r="G110" s="424"/>
      <c r="H110" s="424"/>
      <c r="I110" s="424"/>
      <c r="J110" s="424"/>
      <c r="K110" s="424"/>
      <c r="L110" s="424"/>
      <c r="M110" s="424"/>
      <c r="N110" s="424"/>
      <c r="O110" s="424"/>
      <c r="P110" s="424"/>
      <c r="Q110" s="424"/>
      <c r="R110" s="424"/>
      <c r="S110" s="424"/>
      <c r="T110" s="424"/>
      <c r="U110" s="424"/>
      <c r="V110" s="424"/>
      <c r="W110" s="424"/>
      <c r="X110" s="424"/>
      <c r="Y110" s="424"/>
      <c r="Z110" s="424"/>
    </row>
    <row r="111" spans="1:26" ht="15.75" customHeight="1" x14ac:dyDescent="0.25">
      <c r="A111" s="424"/>
      <c r="B111" s="424"/>
      <c r="C111" s="424"/>
      <c r="D111" s="424"/>
      <c r="E111" s="424"/>
      <c r="F111" s="424"/>
      <c r="G111" s="424"/>
      <c r="H111" s="424"/>
      <c r="I111" s="424"/>
      <c r="J111" s="424"/>
      <c r="K111" s="424"/>
      <c r="L111" s="424"/>
      <c r="M111" s="424"/>
      <c r="N111" s="424"/>
      <c r="O111" s="424"/>
      <c r="P111" s="424"/>
      <c r="Q111" s="424"/>
      <c r="R111" s="424"/>
      <c r="S111" s="424"/>
      <c r="T111" s="424"/>
      <c r="U111" s="424"/>
      <c r="V111" s="424"/>
      <c r="W111" s="424"/>
      <c r="X111" s="424"/>
      <c r="Y111" s="424"/>
      <c r="Z111" s="424"/>
    </row>
    <row r="112" spans="1:26" ht="15.75" customHeight="1" x14ac:dyDescent="0.25">
      <c r="A112" s="424"/>
      <c r="B112" s="424"/>
      <c r="C112" s="424"/>
      <c r="D112" s="424"/>
      <c r="E112" s="424"/>
      <c r="F112" s="424"/>
      <c r="G112" s="424"/>
      <c r="H112" s="424"/>
      <c r="I112" s="424"/>
      <c r="J112" s="424"/>
      <c r="K112" s="424"/>
      <c r="L112" s="424"/>
      <c r="M112" s="424"/>
      <c r="N112" s="424"/>
      <c r="O112" s="424"/>
      <c r="P112" s="424"/>
      <c r="Q112" s="424"/>
      <c r="R112" s="424"/>
      <c r="S112" s="424"/>
      <c r="T112" s="424"/>
      <c r="U112" s="424"/>
      <c r="V112" s="424"/>
      <c r="W112" s="424"/>
      <c r="X112" s="424"/>
      <c r="Y112" s="424"/>
      <c r="Z112" s="424"/>
    </row>
    <row r="113" spans="1:26" ht="15.75" customHeight="1" x14ac:dyDescent="0.25">
      <c r="A113" s="424"/>
      <c r="B113" s="424"/>
      <c r="C113" s="424"/>
      <c r="D113" s="424"/>
      <c r="E113" s="424"/>
      <c r="F113" s="424"/>
      <c r="G113" s="424"/>
      <c r="H113" s="424"/>
      <c r="I113" s="424"/>
      <c r="J113" s="424"/>
      <c r="K113" s="424"/>
      <c r="L113" s="424"/>
      <c r="M113" s="424"/>
      <c r="N113" s="424"/>
      <c r="O113" s="424"/>
      <c r="P113" s="424"/>
      <c r="Q113" s="424"/>
      <c r="R113" s="424"/>
      <c r="S113" s="424"/>
      <c r="T113" s="424"/>
      <c r="U113" s="424"/>
      <c r="V113" s="424"/>
      <c r="W113" s="424"/>
      <c r="X113" s="424"/>
      <c r="Y113" s="424"/>
      <c r="Z113" s="424"/>
    </row>
    <row r="114" spans="1:26" ht="15.75" customHeight="1" x14ac:dyDescent="0.25">
      <c r="A114" s="424"/>
      <c r="B114" s="424"/>
      <c r="C114" s="424"/>
      <c r="D114" s="424"/>
      <c r="E114" s="424"/>
      <c r="F114" s="424"/>
      <c r="G114" s="424"/>
      <c r="H114" s="424"/>
      <c r="I114" s="424"/>
      <c r="J114" s="424"/>
      <c r="K114" s="424"/>
      <c r="L114" s="424"/>
      <c r="M114" s="424"/>
      <c r="N114" s="424"/>
      <c r="O114" s="424"/>
      <c r="P114" s="424"/>
      <c r="Q114" s="424"/>
      <c r="R114" s="424"/>
      <c r="S114" s="424"/>
      <c r="T114" s="424"/>
      <c r="U114" s="424"/>
      <c r="V114" s="424"/>
      <c r="W114" s="424"/>
      <c r="X114" s="424"/>
      <c r="Y114" s="424"/>
      <c r="Z114" s="424"/>
    </row>
    <row r="115" spans="1:26" ht="15.75" customHeight="1" x14ac:dyDescent="0.25">
      <c r="A115" s="424"/>
      <c r="B115" s="424"/>
      <c r="C115" s="424"/>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row>
    <row r="116" spans="1:26" ht="15.75" customHeight="1" x14ac:dyDescent="0.25">
      <c r="A116" s="424"/>
      <c r="B116" s="424"/>
      <c r="C116" s="424"/>
      <c r="D116" s="424"/>
      <c r="E116" s="424"/>
      <c r="F116" s="424"/>
      <c r="G116" s="424"/>
      <c r="H116" s="424"/>
      <c r="I116" s="424"/>
      <c r="J116" s="424"/>
      <c r="K116" s="424"/>
      <c r="L116" s="424"/>
      <c r="M116" s="424"/>
      <c r="N116" s="424"/>
      <c r="O116" s="424"/>
      <c r="P116" s="424"/>
      <c r="Q116" s="424"/>
      <c r="R116" s="424"/>
      <c r="S116" s="424"/>
      <c r="T116" s="424"/>
      <c r="U116" s="424"/>
      <c r="V116" s="424"/>
      <c r="W116" s="424"/>
      <c r="X116" s="424"/>
      <c r="Y116" s="424"/>
      <c r="Z116" s="424"/>
    </row>
    <row r="117" spans="1:26" ht="15.75" customHeight="1" x14ac:dyDescent="0.25">
      <c r="A117" s="424"/>
      <c r="B117" s="424"/>
      <c r="C117" s="424"/>
      <c r="D117" s="424"/>
      <c r="E117" s="424"/>
      <c r="F117" s="424"/>
      <c r="G117" s="424"/>
      <c r="H117" s="424"/>
      <c r="I117" s="424"/>
      <c r="J117" s="424"/>
      <c r="K117" s="424"/>
      <c r="L117" s="424"/>
      <c r="M117" s="424"/>
      <c r="N117" s="424"/>
      <c r="O117" s="424"/>
      <c r="P117" s="424"/>
      <c r="Q117" s="424"/>
      <c r="R117" s="424"/>
      <c r="S117" s="424"/>
      <c r="T117" s="424"/>
      <c r="U117" s="424"/>
      <c r="V117" s="424"/>
      <c r="W117" s="424"/>
      <c r="X117" s="424"/>
      <c r="Y117" s="424"/>
      <c r="Z117" s="424"/>
    </row>
    <row r="118" spans="1:26" ht="15.75" customHeight="1" x14ac:dyDescent="0.25">
      <c r="A118" s="424"/>
      <c r="B118" s="424"/>
      <c r="C118" s="424"/>
      <c r="D118" s="424"/>
      <c r="E118" s="424"/>
      <c r="F118" s="424"/>
      <c r="G118" s="424"/>
      <c r="H118" s="424"/>
      <c r="I118" s="424"/>
      <c r="J118" s="424"/>
      <c r="K118" s="424"/>
      <c r="L118" s="424"/>
      <c r="M118" s="424"/>
      <c r="N118" s="424"/>
      <c r="O118" s="424"/>
      <c r="P118" s="424"/>
      <c r="Q118" s="424"/>
      <c r="R118" s="424"/>
      <c r="S118" s="424"/>
      <c r="T118" s="424"/>
      <c r="U118" s="424"/>
      <c r="V118" s="424"/>
      <c r="W118" s="424"/>
      <c r="X118" s="424"/>
      <c r="Y118" s="424"/>
      <c r="Z118" s="424"/>
    </row>
    <row r="119" spans="1:26" ht="15.75" customHeight="1" x14ac:dyDescent="0.25">
      <c r="A119" s="424"/>
      <c r="B119" s="424"/>
      <c r="C119" s="424"/>
      <c r="D119" s="424"/>
      <c r="E119" s="424"/>
      <c r="F119" s="424"/>
      <c r="G119" s="424"/>
      <c r="H119" s="424"/>
      <c r="I119" s="424"/>
      <c r="J119" s="424"/>
      <c r="K119" s="424"/>
      <c r="L119" s="424"/>
      <c r="M119" s="424"/>
      <c r="N119" s="424"/>
      <c r="O119" s="424"/>
      <c r="P119" s="424"/>
      <c r="Q119" s="424"/>
      <c r="R119" s="424"/>
      <c r="S119" s="424"/>
      <c r="T119" s="424"/>
      <c r="U119" s="424"/>
      <c r="V119" s="424"/>
      <c r="W119" s="424"/>
      <c r="X119" s="424"/>
      <c r="Y119" s="424"/>
      <c r="Z119" s="424"/>
    </row>
    <row r="120" spans="1:26" ht="15.75" customHeight="1" x14ac:dyDescent="0.25">
      <c r="A120" s="424"/>
      <c r="B120" s="424"/>
      <c r="C120" s="424"/>
      <c r="D120" s="424"/>
      <c r="E120" s="424"/>
      <c r="F120" s="424"/>
      <c r="G120" s="424"/>
      <c r="H120" s="424"/>
      <c r="I120" s="424"/>
      <c r="J120" s="424"/>
      <c r="K120" s="424"/>
      <c r="L120" s="424"/>
      <c r="M120" s="424"/>
      <c r="N120" s="424"/>
      <c r="O120" s="424"/>
      <c r="P120" s="424"/>
      <c r="Q120" s="424"/>
      <c r="R120" s="424"/>
      <c r="S120" s="424"/>
      <c r="T120" s="424"/>
      <c r="U120" s="424"/>
      <c r="V120" s="424"/>
      <c r="W120" s="424"/>
      <c r="X120" s="424"/>
      <c r="Y120" s="424"/>
      <c r="Z120" s="424"/>
    </row>
    <row r="121" spans="1:26" ht="15.75" customHeight="1" x14ac:dyDescent="0.25">
      <c r="A121" s="424"/>
      <c r="B121" s="424"/>
      <c r="C121" s="424"/>
      <c r="D121" s="424"/>
      <c r="E121" s="424"/>
      <c r="F121" s="424"/>
      <c r="G121" s="424"/>
      <c r="H121" s="424"/>
      <c r="I121" s="424"/>
      <c r="J121" s="424"/>
      <c r="K121" s="424"/>
      <c r="L121" s="424"/>
      <c r="M121" s="424"/>
      <c r="N121" s="424"/>
      <c r="O121" s="424"/>
      <c r="P121" s="424"/>
      <c r="Q121" s="424"/>
      <c r="R121" s="424"/>
      <c r="S121" s="424"/>
      <c r="T121" s="424"/>
      <c r="U121" s="424"/>
      <c r="V121" s="424"/>
      <c r="W121" s="424"/>
      <c r="X121" s="424"/>
      <c r="Y121" s="424"/>
      <c r="Z121" s="424"/>
    </row>
    <row r="122" spans="1:26" ht="15.75" customHeight="1" x14ac:dyDescent="0.25">
      <c r="A122" s="424"/>
      <c r="B122" s="424"/>
      <c r="C122" s="424"/>
      <c r="D122" s="424"/>
      <c r="E122" s="424"/>
      <c r="F122" s="424"/>
      <c r="G122" s="424"/>
      <c r="H122" s="424"/>
      <c r="I122" s="424"/>
      <c r="J122" s="424"/>
      <c r="K122" s="424"/>
      <c r="L122" s="424"/>
      <c r="M122" s="424"/>
      <c r="N122" s="424"/>
      <c r="O122" s="424"/>
      <c r="P122" s="424"/>
      <c r="Q122" s="424"/>
      <c r="R122" s="424"/>
      <c r="S122" s="424"/>
      <c r="T122" s="424"/>
      <c r="U122" s="424"/>
      <c r="V122" s="424"/>
      <c r="W122" s="424"/>
      <c r="X122" s="424"/>
      <c r="Y122" s="424"/>
      <c r="Z122" s="424"/>
    </row>
    <row r="123" spans="1:26" ht="15.75" customHeight="1" x14ac:dyDescent="0.25">
      <c r="A123" s="424"/>
      <c r="B123" s="424"/>
      <c r="C123" s="424"/>
      <c r="D123" s="424"/>
      <c r="E123" s="424"/>
      <c r="F123" s="424"/>
      <c r="G123" s="424"/>
      <c r="H123" s="424"/>
      <c r="I123" s="424"/>
      <c r="J123" s="424"/>
      <c r="K123" s="424"/>
      <c r="L123" s="424"/>
      <c r="M123" s="424"/>
      <c r="N123" s="424"/>
      <c r="O123" s="424"/>
      <c r="P123" s="424"/>
      <c r="Q123" s="424"/>
      <c r="R123" s="424"/>
      <c r="S123" s="424"/>
      <c r="T123" s="424"/>
      <c r="U123" s="424"/>
      <c r="V123" s="424"/>
      <c r="W123" s="424"/>
      <c r="X123" s="424"/>
      <c r="Y123" s="424"/>
      <c r="Z123" s="424"/>
    </row>
    <row r="124" spans="1:26" ht="15.75" customHeight="1" x14ac:dyDescent="0.25">
      <c r="A124" s="424"/>
      <c r="B124" s="424"/>
      <c r="C124" s="424"/>
      <c r="D124" s="424"/>
      <c r="E124" s="424"/>
      <c r="F124" s="424"/>
      <c r="G124" s="424"/>
      <c r="H124" s="424"/>
      <c r="I124" s="424"/>
      <c r="J124" s="424"/>
      <c r="K124" s="424"/>
      <c r="L124" s="424"/>
      <c r="M124" s="424"/>
      <c r="N124" s="424"/>
      <c r="O124" s="424"/>
      <c r="P124" s="424"/>
      <c r="Q124" s="424"/>
      <c r="R124" s="424"/>
      <c r="S124" s="424"/>
      <c r="T124" s="424"/>
      <c r="U124" s="424"/>
      <c r="V124" s="424"/>
      <c r="W124" s="424"/>
      <c r="X124" s="424"/>
      <c r="Y124" s="424"/>
      <c r="Z124" s="424"/>
    </row>
    <row r="125" spans="1:26" ht="15.75" customHeight="1" x14ac:dyDescent="0.25">
      <c r="A125" s="424"/>
      <c r="B125" s="424"/>
      <c r="C125" s="424"/>
      <c r="D125" s="424"/>
      <c r="E125" s="424"/>
      <c r="F125" s="424"/>
      <c r="G125" s="424"/>
      <c r="H125" s="424"/>
      <c r="I125" s="424"/>
      <c r="J125" s="424"/>
      <c r="K125" s="424"/>
      <c r="L125" s="424"/>
      <c r="M125" s="424"/>
      <c r="N125" s="424"/>
      <c r="O125" s="424"/>
      <c r="P125" s="424"/>
      <c r="Q125" s="424"/>
      <c r="R125" s="424"/>
      <c r="S125" s="424"/>
      <c r="T125" s="424"/>
      <c r="U125" s="424"/>
      <c r="V125" s="424"/>
      <c r="W125" s="424"/>
      <c r="X125" s="424"/>
      <c r="Y125" s="424"/>
      <c r="Z125" s="424"/>
    </row>
    <row r="126" spans="1:26" ht="15.75" customHeight="1" x14ac:dyDescent="0.25">
      <c r="A126" s="424"/>
      <c r="B126" s="424"/>
      <c r="C126" s="424"/>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4"/>
      <c r="Z126" s="424"/>
    </row>
    <row r="127" spans="1:26" ht="15.75" customHeight="1" x14ac:dyDescent="0.25">
      <c r="A127" s="424"/>
      <c r="B127" s="424"/>
      <c r="C127" s="424"/>
      <c r="D127" s="424"/>
      <c r="E127" s="424"/>
      <c r="F127" s="424"/>
      <c r="G127" s="424"/>
      <c r="H127" s="424"/>
      <c r="I127" s="424"/>
      <c r="J127" s="424"/>
      <c r="K127" s="424"/>
      <c r="L127" s="424"/>
      <c r="M127" s="424"/>
      <c r="N127" s="424"/>
      <c r="O127" s="424"/>
      <c r="P127" s="424"/>
      <c r="Q127" s="424"/>
      <c r="R127" s="424"/>
      <c r="S127" s="424"/>
      <c r="T127" s="424"/>
      <c r="U127" s="424"/>
      <c r="V127" s="424"/>
      <c r="W127" s="424"/>
      <c r="X127" s="424"/>
      <c r="Y127" s="424"/>
      <c r="Z127" s="424"/>
    </row>
    <row r="128" spans="1:26" ht="15.75" customHeight="1" x14ac:dyDescent="0.25">
      <c r="A128" s="424"/>
      <c r="B128" s="424"/>
      <c r="C128" s="424"/>
      <c r="D128" s="424"/>
      <c r="E128" s="424"/>
      <c r="F128" s="424"/>
      <c r="G128" s="424"/>
      <c r="H128" s="424"/>
      <c r="I128" s="424"/>
      <c r="J128" s="424"/>
      <c r="K128" s="424"/>
      <c r="L128" s="424"/>
      <c r="M128" s="424"/>
      <c r="N128" s="424"/>
      <c r="O128" s="424"/>
      <c r="P128" s="424"/>
      <c r="Q128" s="424"/>
      <c r="R128" s="424"/>
      <c r="S128" s="424"/>
      <c r="T128" s="424"/>
      <c r="U128" s="424"/>
      <c r="V128" s="424"/>
      <c r="W128" s="424"/>
      <c r="X128" s="424"/>
      <c r="Y128" s="424"/>
      <c r="Z128" s="424"/>
    </row>
    <row r="129" spans="1:26" ht="15.75" customHeight="1" x14ac:dyDescent="0.25">
      <c r="A129" s="424"/>
      <c r="B129" s="424"/>
      <c r="C129" s="424"/>
      <c r="D129" s="424"/>
      <c r="E129" s="424"/>
      <c r="F129" s="424"/>
      <c r="G129" s="424"/>
      <c r="H129" s="424"/>
      <c r="I129" s="424"/>
      <c r="J129" s="424"/>
      <c r="K129" s="424"/>
      <c r="L129" s="424"/>
      <c r="M129" s="424"/>
      <c r="N129" s="424"/>
      <c r="O129" s="424"/>
      <c r="P129" s="424"/>
      <c r="Q129" s="424"/>
      <c r="R129" s="424"/>
      <c r="S129" s="424"/>
      <c r="T129" s="424"/>
      <c r="U129" s="424"/>
      <c r="V129" s="424"/>
      <c r="W129" s="424"/>
      <c r="X129" s="424"/>
      <c r="Y129" s="424"/>
      <c r="Z129" s="424"/>
    </row>
    <row r="130" spans="1:26" ht="15.75" customHeight="1" x14ac:dyDescent="0.25">
      <c r="A130" s="424"/>
      <c r="B130" s="424"/>
      <c r="C130" s="424"/>
      <c r="D130" s="424"/>
      <c r="E130" s="424"/>
      <c r="F130" s="424"/>
      <c r="G130" s="424"/>
      <c r="H130" s="424"/>
      <c r="I130" s="424"/>
      <c r="J130" s="424"/>
      <c r="K130" s="424"/>
      <c r="L130" s="424"/>
      <c r="M130" s="424"/>
      <c r="N130" s="424"/>
      <c r="O130" s="424"/>
      <c r="P130" s="424"/>
      <c r="Q130" s="424"/>
      <c r="R130" s="424"/>
      <c r="S130" s="424"/>
      <c r="T130" s="424"/>
      <c r="U130" s="424"/>
      <c r="V130" s="424"/>
      <c r="W130" s="424"/>
      <c r="X130" s="424"/>
      <c r="Y130" s="424"/>
      <c r="Z130" s="424"/>
    </row>
    <row r="131" spans="1:26" ht="15.75" customHeight="1" x14ac:dyDescent="0.25">
      <c r="A131" s="424"/>
      <c r="B131" s="424"/>
      <c r="C131" s="424"/>
      <c r="D131" s="424"/>
      <c r="E131" s="424"/>
      <c r="F131" s="424"/>
      <c r="G131" s="424"/>
      <c r="H131" s="424"/>
      <c r="I131" s="424"/>
      <c r="J131" s="424"/>
      <c r="K131" s="424"/>
      <c r="L131" s="424"/>
      <c r="M131" s="424"/>
      <c r="N131" s="424"/>
      <c r="O131" s="424"/>
      <c r="P131" s="424"/>
      <c r="Q131" s="424"/>
      <c r="R131" s="424"/>
      <c r="S131" s="424"/>
      <c r="T131" s="424"/>
      <c r="U131" s="424"/>
      <c r="V131" s="424"/>
      <c r="W131" s="424"/>
      <c r="X131" s="424"/>
      <c r="Y131" s="424"/>
      <c r="Z131" s="424"/>
    </row>
    <row r="132" spans="1:26" ht="15.75" customHeight="1" x14ac:dyDescent="0.25">
      <c r="A132" s="424"/>
      <c r="B132" s="424"/>
      <c r="C132" s="424"/>
      <c r="D132" s="424"/>
      <c r="E132" s="424"/>
      <c r="F132" s="424"/>
      <c r="G132" s="424"/>
      <c r="H132" s="424"/>
      <c r="I132" s="424"/>
      <c r="J132" s="424"/>
      <c r="K132" s="424"/>
      <c r="L132" s="424"/>
      <c r="M132" s="424"/>
      <c r="N132" s="424"/>
      <c r="O132" s="424"/>
      <c r="P132" s="424"/>
      <c r="Q132" s="424"/>
      <c r="R132" s="424"/>
      <c r="S132" s="424"/>
      <c r="T132" s="424"/>
      <c r="U132" s="424"/>
      <c r="V132" s="424"/>
      <c r="W132" s="424"/>
      <c r="X132" s="424"/>
      <c r="Y132" s="424"/>
      <c r="Z132" s="424"/>
    </row>
    <row r="133" spans="1:26" ht="15.75" customHeight="1" x14ac:dyDescent="0.25">
      <c r="A133" s="424"/>
      <c r="B133" s="424"/>
      <c r="C133" s="424"/>
      <c r="D133" s="424"/>
      <c r="E133" s="424"/>
      <c r="F133" s="424"/>
      <c r="G133" s="424"/>
      <c r="H133" s="424"/>
      <c r="I133" s="424"/>
      <c r="J133" s="424"/>
      <c r="K133" s="424"/>
      <c r="L133" s="424"/>
      <c r="M133" s="424"/>
      <c r="N133" s="424"/>
      <c r="O133" s="424"/>
      <c r="P133" s="424"/>
      <c r="Q133" s="424"/>
      <c r="R133" s="424"/>
      <c r="S133" s="424"/>
      <c r="T133" s="424"/>
      <c r="U133" s="424"/>
      <c r="V133" s="424"/>
      <c r="W133" s="424"/>
      <c r="X133" s="424"/>
      <c r="Y133" s="424"/>
      <c r="Z133" s="424"/>
    </row>
    <row r="134" spans="1:26" ht="15.75" customHeight="1" x14ac:dyDescent="0.25">
      <c r="A134" s="424"/>
      <c r="B134" s="424"/>
      <c r="C134" s="424"/>
      <c r="D134" s="424"/>
      <c r="E134" s="424"/>
      <c r="F134" s="424"/>
      <c r="G134" s="424"/>
      <c r="H134" s="424"/>
      <c r="I134" s="424"/>
      <c r="J134" s="424"/>
      <c r="K134" s="424"/>
      <c r="L134" s="424"/>
      <c r="M134" s="424"/>
      <c r="N134" s="424"/>
      <c r="O134" s="424"/>
      <c r="P134" s="424"/>
      <c r="Q134" s="424"/>
      <c r="R134" s="424"/>
      <c r="S134" s="424"/>
      <c r="T134" s="424"/>
      <c r="U134" s="424"/>
      <c r="V134" s="424"/>
      <c r="W134" s="424"/>
      <c r="X134" s="424"/>
      <c r="Y134" s="424"/>
      <c r="Z134" s="424"/>
    </row>
    <row r="135" spans="1:26" ht="15.75" customHeight="1" x14ac:dyDescent="0.25">
      <c r="A135" s="424"/>
      <c r="B135" s="424"/>
      <c r="C135" s="424"/>
      <c r="D135" s="424"/>
      <c r="E135" s="424"/>
      <c r="F135" s="424"/>
      <c r="G135" s="424"/>
      <c r="H135" s="424"/>
      <c r="I135" s="424"/>
      <c r="J135" s="424"/>
      <c r="K135" s="424"/>
      <c r="L135" s="424"/>
      <c r="M135" s="424"/>
      <c r="N135" s="424"/>
      <c r="O135" s="424"/>
      <c r="P135" s="424"/>
      <c r="Q135" s="424"/>
      <c r="R135" s="424"/>
      <c r="S135" s="424"/>
      <c r="T135" s="424"/>
      <c r="U135" s="424"/>
      <c r="V135" s="424"/>
      <c r="W135" s="424"/>
      <c r="X135" s="424"/>
      <c r="Y135" s="424"/>
      <c r="Z135" s="424"/>
    </row>
    <row r="136" spans="1:26" ht="15.75" customHeight="1" x14ac:dyDescent="0.25">
      <c r="A136" s="424"/>
      <c r="B136" s="424"/>
      <c r="C136" s="424"/>
      <c r="D136" s="424"/>
      <c r="E136" s="424"/>
      <c r="F136" s="424"/>
      <c r="G136" s="424"/>
      <c r="H136" s="424"/>
      <c r="I136" s="424"/>
      <c r="J136" s="424"/>
      <c r="K136" s="424"/>
      <c r="L136" s="424"/>
      <c r="M136" s="424"/>
      <c r="N136" s="424"/>
      <c r="O136" s="424"/>
      <c r="P136" s="424"/>
      <c r="Q136" s="424"/>
      <c r="R136" s="424"/>
      <c r="S136" s="424"/>
      <c r="T136" s="424"/>
      <c r="U136" s="424"/>
      <c r="V136" s="424"/>
      <c r="W136" s="424"/>
      <c r="X136" s="424"/>
      <c r="Y136" s="424"/>
      <c r="Z136" s="424"/>
    </row>
    <row r="137" spans="1:26" ht="15.75" customHeight="1" x14ac:dyDescent="0.25">
      <c r="A137" s="424"/>
      <c r="B137" s="424"/>
      <c r="C137" s="424"/>
      <c r="D137" s="424"/>
      <c r="E137" s="424"/>
      <c r="F137" s="424"/>
      <c r="G137" s="424"/>
      <c r="H137" s="424"/>
      <c r="I137" s="424"/>
      <c r="J137" s="424"/>
      <c r="K137" s="424"/>
      <c r="L137" s="424"/>
      <c r="M137" s="424"/>
      <c r="N137" s="424"/>
      <c r="O137" s="424"/>
      <c r="P137" s="424"/>
      <c r="Q137" s="424"/>
      <c r="R137" s="424"/>
      <c r="S137" s="424"/>
      <c r="T137" s="424"/>
      <c r="U137" s="424"/>
      <c r="V137" s="424"/>
      <c r="W137" s="424"/>
      <c r="X137" s="424"/>
      <c r="Y137" s="424"/>
      <c r="Z137" s="424"/>
    </row>
    <row r="138" spans="1:26" ht="15.75" customHeight="1" x14ac:dyDescent="0.25">
      <c r="A138" s="424"/>
      <c r="B138" s="424"/>
      <c r="C138" s="424"/>
      <c r="D138" s="424"/>
      <c r="E138" s="424"/>
      <c r="F138" s="424"/>
      <c r="G138" s="424"/>
      <c r="H138" s="424"/>
      <c r="I138" s="424"/>
      <c r="J138" s="424"/>
      <c r="K138" s="424"/>
      <c r="L138" s="424"/>
      <c r="M138" s="424"/>
      <c r="N138" s="424"/>
      <c r="O138" s="424"/>
      <c r="P138" s="424"/>
      <c r="Q138" s="424"/>
      <c r="R138" s="424"/>
      <c r="S138" s="424"/>
      <c r="T138" s="424"/>
      <c r="U138" s="424"/>
      <c r="V138" s="424"/>
      <c r="W138" s="424"/>
      <c r="X138" s="424"/>
      <c r="Y138" s="424"/>
      <c r="Z138" s="424"/>
    </row>
    <row r="139" spans="1:26" ht="15.75" customHeight="1" x14ac:dyDescent="0.25">
      <c r="A139" s="424"/>
      <c r="B139" s="424"/>
      <c r="C139" s="424"/>
      <c r="D139" s="424"/>
      <c r="E139" s="424"/>
      <c r="F139" s="424"/>
      <c r="G139" s="424"/>
      <c r="H139" s="424"/>
      <c r="I139" s="424"/>
      <c r="J139" s="424"/>
      <c r="K139" s="424"/>
      <c r="L139" s="424"/>
      <c r="M139" s="424"/>
      <c r="N139" s="424"/>
      <c r="O139" s="424"/>
      <c r="P139" s="424"/>
      <c r="Q139" s="424"/>
      <c r="R139" s="424"/>
      <c r="S139" s="424"/>
      <c r="T139" s="424"/>
      <c r="U139" s="424"/>
      <c r="V139" s="424"/>
      <c r="W139" s="424"/>
      <c r="X139" s="424"/>
      <c r="Y139" s="424"/>
      <c r="Z139" s="424"/>
    </row>
    <row r="140" spans="1:26" ht="15.75" customHeight="1" x14ac:dyDescent="0.25">
      <c r="A140" s="424"/>
      <c r="B140" s="424"/>
      <c r="C140" s="424"/>
      <c r="D140" s="424"/>
      <c r="E140" s="424"/>
      <c r="F140" s="424"/>
      <c r="G140" s="424"/>
      <c r="H140" s="424"/>
      <c r="I140" s="424"/>
      <c r="J140" s="424"/>
      <c r="K140" s="424"/>
      <c r="L140" s="424"/>
      <c r="M140" s="424"/>
      <c r="N140" s="424"/>
      <c r="O140" s="424"/>
      <c r="P140" s="424"/>
      <c r="Q140" s="424"/>
      <c r="R140" s="424"/>
      <c r="S140" s="424"/>
      <c r="T140" s="424"/>
      <c r="U140" s="424"/>
      <c r="V140" s="424"/>
      <c r="W140" s="424"/>
      <c r="X140" s="424"/>
      <c r="Y140" s="424"/>
      <c r="Z140" s="424"/>
    </row>
    <row r="141" spans="1:26" ht="15.75" customHeight="1" x14ac:dyDescent="0.25">
      <c r="A141" s="424"/>
      <c r="B141" s="424"/>
      <c r="C141" s="424"/>
      <c r="D141" s="424"/>
      <c r="E141" s="424"/>
      <c r="F141" s="424"/>
      <c r="G141" s="424"/>
      <c r="H141" s="424"/>
      <c r="I141" s="424"/>
      <c r="J141" s="424"/>
      <c r="K141" s="424"/>
      <c r="L141" s="424"/>
      <c r="M141" s="424"/>
      <c r="N141" s="424"/>
      <c r="O141" s="424"/>
      <c r="P141" s="424"/>
      <c r="Q141" s="424"/>
      <c r="R141" s="424"/>
      <c r="S141" s="424"/>
      <c r="T141" s="424"/>
      <c r="U141" s="424"/>
      <c r="V141" s="424"/>
      <c r="W141" s="424"/>
      <c r="X141" s="424"/>
      <c r="Y141" s="424"/>
      <c r="Z141" s="424"/>
    </row>
    <row r="142" spans="1:26" ht="15.75" customHeight="1" x14ac:dyDescent="0.25">
      <c r="A142" s="424"/>
      <c r="B142" s="424"/>
      <c r="C142" s="424"/>
      <c r="D142" s="424"/>
      <c r="E142" s="424"/>
      <c r="F142" s="424"/>
      <c r="G142" s="424"/>
      <c r="H142" s="424"/>
      <c r="I142" s="424"/>
      <c r="J142" s="424"/>
      <c r="K142" s="424"/>
      <c r="L142" s="424"/>
      <c r="M142" s="424"/>
      <c r="N142" s="424"/>
      <c r="O142" s="424"/>
      <c r="P142" s="424"/>
      <c r="Q142" s="424"/>
      <c r="R142" s="424"/>
      <c r="S142" s="424"/>
      <c r="T142" s="424"/>
      <c r="U142" s="424"/>
      <c r="V142" s="424"/>
      <c r="W142" s="424"/>
      <c r="X142" s="424"/>
      <c r="Y142" s="424"/>
      <c r="Z142" s="424"/>
    </row>
    <row r="143" spans="1:26" ht="15.75" customHeight="1" x14ac:dyDescent="0.25">
      <c r="A143" s="424"/>
      <c r="B143" s="424"/>
      <c r="C143" s="424"/>
      <c r="D143" s="424"/>
      <c r="E143" s="424"/>
      <c r="F143" s="424"/>
      <c r="G143" s="424"/>
      <c r="H143" s="424"/>
      <c r="I143" s="424"/>
      <c r="J143" s="424"/>
      <c r="K143" s="424"/>
      <c r="L143" s="424"/>
      <c r="M143" s="424"/>
      <c r="N143" s="424"/>
      <c r="O143" s="424"/>
      <c r="P143" s="424"/>
      <c r="Q143" s="424"/>
      <c r="R143" s="424"/>
      <c r="S143" s="424"/>
      <c r="T143" s="424"/>
      <c r="U143" s="424"/>
      <c r="V143" s="424"/>
      <c r="W143" s="424"/>
      <c r="X143" s="424"/>
      <c r="Y143" s="424"/>
      <c r="Z143" s="424"/>
    </row>
    <row r="144" spans="1:26" ht="15.75" customHeight="1" x14ac:dyDescent="0.25">
      <c r="A144" s="424"/>
      <c r="B144" s="424"/>
      <c r="C144" s="424"/>
      <c r="D144" s="424"/>
      <c r="E144" s="424"/>
      <c r="F144" s="424"/>
      <c r="G144" s="424"/>
      <c r="H144" s="424"/>
      <c r="I144" s="424"/>
      <c r="J144" s="424"/>
      <c r="K144" s="424"/>
      <c r="L144" s="424"/>
      <c r="M144" s="424"/>
      <c r="N144" s="424"/>
      <c r="O144" s="424"/>
      <c r="P144" s="424"/>
      <c r="Q144" s="424"/>
      <c r="R144" s="424"/>
      <c r="S144" s="424"/>
      <c r="T144" s="424"/>
      <c r="U144" s="424"/>
      <c r="V144" s="424"/>
      <c r="W144" s="424"/>
      <c r="X144" s="424"/>
      <c r="Y144" s="424"/>
      <c r="Z144" s="424"/>
    </row>
    <row r="145" spans="1:26" ht="15.75" customHeight="1" x14ac:dyDescent="0.25">
      <c r="A145" s="424"/>
      <c r="B145" s="424"/>
      <c r="C145" s="424"/>
      <c r="D145" s="424"/>
      <c r="E145" s="424"/>
      <c r="F145" s="424"/>
      <c r="G145" s="424"/>
      <c r="H145" s="424"/>
      <c r="I145" s="424"/>
      <c r="J145" s="424"/>
      <c r="K145" s="424"/>
      <c r="L145" s="424"/>
      <c r="M145" s="424"/>
      <c r="N145" s="424"/>
      <c r="O145" s="424"/>
      <c r="P145" s="424"/>
      <c r="Q145" s="424"/>
      <c r="R145" s="424"/>
      <c r="S145" s="424"/>
      <c r="T145" s="424"/>
      <c r="U145" s="424"/>
      <c r="V145" s="424"/>
      <c r="W145" s="424"/>
      <c r="X145" s="424"/>
      <c r="Y145" s="424"/>
      <c r="Z145" s="424"/>
    </row>
    <row r="146" spans="1:26" ht="15.75" customHeight="1" x14ac:dyDescent="0.25">
      <c r="A146" s="424"/>
      <c r="B146" s="424"/>
      <c r="C146" s="424"/>
      <c r="D146" s="424"/>
      <c r="E146" s="424"/>
      <c r="F146" s="424"/>
      <c r="G146" s="424"/>
      <c r="H146" s="424"/>
      <c r="I146" s="424"/>
      <c r="J146" s="424"/>
      <c r="K146" s="424"/>
      <c r="L146" s="424"/>
      <c r="M146" s="424"/>
      <c r="N146" s="424"/>
      <c r="O146" s="424"/>
      <c r="P146" s="424"/>
      <c r="Q146" s="424"/>
      <c r="R146" s="424"/>
      <c r="S146" s="424"/>
      <c r="T146" s="424"/>
      <c r="U146" s="424"/>
      <c r="V146" s="424"/>
      <c r="W146" s="424"/>
      <c r="X146" s="424"/>
      <c r="Y146" s="424"/>
      <c r="Z146" s="424"/>
    </row>
    <row r="147" spans="1:26" ht="15.75" customHeight="1" x14ac:dyDescent="0.25">
      <c r="A147" s="424"/>
      <c r="B147" s="424"/>
      <c r="C147" s="424"/>
      <c r="D147" s="424"/>
      <c r="E147" s="424"/>
      <c r="F147" s="424"/>
      <c r="G147" s="424"/>
      <c r="H147" s="424"/>
      <c r="I147" s="424"/>
      <c r="J147" s="424"/>
      <c r="K147" s="424"/>
      <c r="L147" s="424"/>
      <c r="M147" s="424"/>
      <c r="N147" s="424"/>
      <c r="O147" s="424"/>
      <c r="P147" s="424"/>
      <c r="Q147" s="424"/>
      <c r="R147" s="424"/>
      <c r="S147" s="424"/>
      <c r="T147" s="424"/>
      <c r="U147" s="424"/>
      <c r="V147" s="424"/>
      <c r="W147" s="424"/>
      <c r="X147" s="424"/>
      <c r="Y147" s="424"/>
      <c r="Z147" s="424"/>
    </row>
    <row r="148" spans="1:26" ht="15.75" customHeight="1" x14ac:dyDescent="0.25">
      <c r="A148" s="424"/>
      <c r="B148" s="424"/>
      <c r="C148" s="424"/>
      <c r="D148" s="424"/>
      <c r="E148" s="424"/>
      <c r="F148" s="424"/>
      <c r="G148" s="424"/>
      <c r="H148" s="424"/>
      <c r="I148" s="424"/>
      <c r="J148" s="424"/>
      <c r="K148" s="424"/>
      <c r="L148" s="424"/>
      <c r="M148" s="424"/>
      <c r="N148" s="424"/>
      <c r="O148" s="424"/>
      <c r="P148" s="424"/>
      <c r="Q148" s="424"/>
      <c r="R148" s="424"/>
      <c r="S148" s="424"/>
      <c r="T148" s="424"/>
      <c r="U148" s="424"/>
      <c r="V148" s="424"/>
      <c r="W148" s="424"/>
      <c r="X148" s="424"/>
      <c r="Y148" s="424"/>
      <c r="Z148" s="424"/>
    </row>
    <row r="149" spans="1:26" ht="15.75" customHeight="1" x14ac:dyDescent="0.25">
      <c r="A149" s="424"/>
      <c r="B149" s="424"/>
      <c r="C149" s="424"/>
      <c r="D149" s="424"/>
      <c r="E149" s="424"/>
      <c r="F149" s="424"/>
      <c r="G149" s="424"/>
      <c r="H149" s="424"/>
      <c r="I149" s="424"/>
      <c r="J149" s="424"/>
      <c r="K149" s="424"/>
      <c r="L149" s="424"/>
      <c r="M149" s="424"/>
      <c r="N149" s="424"/>
      <c r="O149" s="424"/>
      <c r="P149" s="424"/>
      <c r="Q149" s="424"/>
      <c r="R149" s="424"/>
      <c r="S149" s="424"/>
      <c r="T149" s="424"/>
      <c r="U149" s="424"/>
      <c r="V149" s="424"/>
      <c r="W149" s="424"/>
      <c r="X149" s="424"/>
      <c r="Y149" s="424"/>
      <c r="Z149" s="424"/>
    </row>
    <row r="150" spans="1:26" ht="15.75" customHeight="1" x14ac:dyDescent="0.25">
      <c r="A150" s="424"/>
      <c r="B150" s="424"/>
      <c r="C150" s="424"/>
      <c r="D150" s="424"/>
      <c r="E150" s="424"/>
      <c r="F150" s="424"/>
      <c r="G150" s="424"/>
      <c r="H150" s="424"/>
      <c r="I150" s="424"/>
      <c r="J150" s="424"/>
      <c r="K150" s="424"/>
      <c r="L150" s="424"/>
      <c r="M150" s="424"/>
      <c r="N150" s="424"/>
      <c r="O150" s="424"/>
      <c r="P150" s="424"/>
      <c r="Q150" s="424"/>
      <c r="R150" s="424"/>
      <c r="S150" s="424"/>
      <c r="T150" s="424"/>
      <c r="U150" s="424"/>
      <c r="V150" s="424"/>
      <c r="W150" s="424"/>
      <c r="X150" s="424"/>
      <c r="Y150" s="424"/>
      <c r="Z150" s="424"/>
    </row>
    <row r="151" spans="1:26" ht="15.75" customHeight="1" x14ac:dyDescent="0.25">
      <c r="A151" s="424"/>
      <c r="B151" s="424"/>
      <c r="C151" s="424"/>
      <c r="D151" s="424"/>
      <c r="E151" s="424"/>
      <c r="F151" s="424"/>
      <c r="G151" s="424"/>
      <c r="H151" s="424"/>
      <c r="I151" s="424"/>
      <c r="J151" s="424"/>
      <c r="K151" s="424"/>
      <c r="L151" s="424"/>
      <c r="M151" s="424"/>
      <c r="N151" s="424"/>
      <c r="O151" s="424"/>
      <c r="P151" s="424"/>
      <c r="Q151" s="424"/>
      <c r="R151" s="424"/>
      <c r="S151" s="424"/>
      <c r="T151" s="424"/>
      <c r="U151" s="424"/>
      <c r="V151" s="424"/>
      <c r="W151" s="424"/>
      <c r="X151" s="424"/>
      <c r="Y151" s="424"/>
      <c r="Z151" s="424"/>
    </row>
    <row r="152" spans="1:26" ht="15.75" customHeight="1" x14ac:dyDescent="0.25">
      <c r="A152" s="424"/>
      <c r="B152" s="424"/>
      <c r="C152" s="424"/>
      <c r="D152" s="424"/>
      <c r="E152" s="424"/>
      <c r="F152" s="424"/>
      <c r="G152" s="424"/>
      <c r="H152" s="424"/>
      <c r="I152" s="424"/>
      <c r="J152" s="424"/>
      <c r="K152" s="424"/>
      <c r="L152" s="424"/>
      <c r="M152" s="424"/>
      <c r="N152" s="424"/>
      <c r="O152" s="424"/>
      <c r="P152" s="424"/>
      <c r="Q152" s="424"/>
      <c r="R152" s="424"/>
      <c r="S152" s="424"/>
      <c r="T152" s="424"/>
      <c r="U152" s="424"/>
      <c r="V152" s="424"/>
      <c r="W152" s="424"/>
      <c r="X152" s="424"/>
      <c r="Y152" s="424"/>
      <c r="Z152" s="424"/>
    </row>
    <row r="153" spans="1:26" ht="15.75" customHeight="1" x14ac:dyDescent="0.25">
      <c r="A153" s="424"/>
      <c r="B153" s="424"/>
      <c r="C153" s="424"/>
      <c r="D153" s="424"/>
      <c r="E153" s="424"/>
      <c r="F153" s="424"/>
      <c r="G153" s="424"/>
      <c r="H153" s="424"/>
      <c r="I153" s="424"/>
      <c r="J153" s="424"/>
      <c r="K153" s="424"/>
      <c r="L153" s="424"/>
      <c r="M153" s="424"/>
      <c r="N153" s="424"/>
      <c r="O153" s="424"/>
      <c r="P153" s="424"/>
      <c r="Q153" s="424"/>
      <c r="R153" s="424"/>
      <c r="S153" s="424"/>
      <c r="T153" s="424"/>
      <c r="U153" s="424"/>
      <c r="V153" s="424"/>
      <c r="W153" s="424"/>
      <c r="X153" s="424"/>
      <c r="Y153" s="424"/>
      <c r="Z153" s="424"/>
    </row>
    <row r="154" spans="1:26" ht="15.75" customHeight="1" x14ac:dyDescent="0.25">
      <c r="A154" s="424"/>
      <c r="B154" s="424"/>
      <c r="C154" s="424"/>
      <c r="D154" s="424"/>
      <c r="E154" s="424"/>
      <c r="F154" s="424"/>
      <c r="G154" s="424"/>
      <c r="H154" s="424"/>
      <c r="I154" s="424"/>
      <c r="J154" s="424"/>
      <c r="K154" s="424"/>
      <c r="L154" s="424"/>
      <c r="M154" s="424"/>
      <c r="N154" s="424"/>
      <c r="O154" s="424"/>
      <c r="P154" s="424"/>
      <c r="Q154" s="424"/>
      <c r="R154" s="424"/>
      <c r="S154" s="424"/>
      <c r="T154" s="424"/>
      <c r="U154" s="424"/>
      <c r="V154" s="424"/>
      <c r="W154" s="424"/>
      <c r="X154" s="424"/>
      <c r="Y154" s="424"/>
      <c r="Z154" s="424"/>
    </row>
    <row r="155" spans="1:26" ht="15.75" customHeight="1" x14ac:dyDescent="0.25">
      <c r="A155" s="424"/>
      <c r="B155" s="424"/>
      <c r="C155" s="424"/>
      <c r="D155" s="424"/>
      <c r="E155" s="424"/>
      <c r="F155" s="424"/>
      <c r="G155" s="424"/>
      <c r="H155" s="424"/>
      <c r="I155" s="424"/>
      <c r="J155" s="424"/>
      <c r="K155" s="424"/>
      <c r="L155" s="424"/>
      <c r="M155" s="424"/>
      <c r="N155" s="424"/>
      <c r="O155" s="424"/>
      <c r="P155" s="424"/>
      <c r="Q155" s="424"/>
      <c r="R155" s="424"/>
      <c r="S155" s="424"/>
      <c r="T155" s="424"/>
      <c r="U155" s="424"/>
      <c r="V155" s="424"/>
      <c r="W155" s="424"/>
      <c r="X155" s="424"/>
      <c r="Y155" s="424"/>
      <c r="Z155" s="424"/>
    </row>
    <row r="156" spans="1:26" ht="15.75" customHeight="1" x14ac:dyDescent="0.25">
      <c r="A156" s="424"/>
      <c r="B156" s="424"/>
      <c r="C156" s="424"/>
      <c r="D156" s="424"/>
      <c r="E156" s="424"/>
      <c r="F156" s="424"/>
      <c r="G156" s="424"/>
      <c r="H156" s="424"/>
      <c r="I156" s="424"/>
      <c r="J156" s="424"/>
      <c r="K156" s="424"/>
      <c r="L156" s="424"/>
      <c r="M156" s="424"/>
      <c r="N156" s="424"/>
      <c r="O156" s="424"/>
      <c r="P156" s="424"/>
      <c r="Q156" s="424"/>
      <c r="R156" s="424"/>
      <c r="S156" s="424"/>
      <c r="T156" s="424"/>
      <c r="U156" s="424"/>
      <c r="V156" s="424"/>
      <c r="W156" s="424"/>
      <c r="X156" s="424"/>
      <c r="Y156" s="424"/>
      <c r="Z156" s="424"/>
    </row>
    <row r="157" spans="1:26" ht="15.75" customHeight="1" x14ac:dyDescent="0.25">
      <c r="A157" s="424"/>
      <c r="B157" s="424"/>
      <c r="C157" s="424"/>
      <c r="D157" s="424"/>
      <c r="E157" s="424"/>
      <c r="F157" s="424"/>
      <c r="G157" s="424"/>
      <c r="H157" s="424"/>
      <c r="I157" s="424"/>
      <c r="J157" s="424"/>
      <c r="K157" s="424"/>
      <c r="L157" s="424"/>
      <c r="M157" s="424"/>
      <c r="N157" s="424"/>
      <c r="O157" s="424"/>
      <c r="P157" s="424"/>
      <c r="Q157" s="424"/>
      <c r="R157" s="424"/>
      <c r="S157" s="424"/>
      <c r="T157" s="424"/>
      <c r="U157" s="424"/>
      <c r="V157" s="424"/>
      <c r="W157" s="424"/>
      <c r="X157" s="424"/>
      <c r="Y157" s="424"/>
      <c r="Z157" s="424"/>
    </row>
    <row r="158" spans="1:26" ht="15.75" customHeight="1" x14ac:dyDescent="0.25">
      <c r="A158" s="424"/>
      <c r="B158" s="424"/>
      <c r="C158" s="424"/>
      <c r="D158" s="424"/>
      <c r="E158" s="424"/>
      <c r="F158" s="424"/>
      <c r="G158" s="424"/>
      <c r="H158" s="424"/>
      <c r="I158" s="424"/>
      <c r="J158" s="424"/>
      <c r="K158" s="424"/>
      <c r="L158" s="424"/>
      <c r="M158" s="424"/>
      <c r="N158" s="424"/>
      <c r="O158" s="424"/>
      <c r="P158" s="424"/>
      <c r="Q158" s="424"/>
      <c r="R158" s="424"/>
      <c r="S158" s="424"/>
      <c r="T158" s="424"/>
      <c r="U158" s="424"/>
      <c r="V158" s="424"/>
      <c r="W158" s="424"/>
      <c r="X158" s="424"/>
      <c r="Y158" s="424"/>
      <c r="Z158" s="424"/>
    </row>
    <row r="159" spans="1:26" ht="15.75" customHeight="1" x14ac:dyDescent="0.25">
      <c r="A159" s="424"/>
      <c r="B159" s="424"/>
      <c r="C159" s="424"/>
      <c r="D159" s="424"/>
      <c r="E159" s="424"/>
      <c r="F159" s="424"/>
      <c r="G159" s="424"/>
      <c r="H159" s="424"/>
      <c r="I159" s="424"/>
      <c r="J159" s="424"/>
      <c r="K159" s="424"/>
      <c r="L159" s="424"/>
      <c r="M159" s="424"/>
      <c r="N159" s="424"/>
      <c r="O159" s="424"/>
      <c r="P159" s="424"/>
      <c r="Q159" s="424"/>
      <c r="R159" s="424"/>
      <c r="S159" s="424"/>
      <c r="T159" s="424"/>
      <c r="U159" s="424"/>
      <c r="V159" s="424"/>
      <c r="W159" s="424"/>
      <c r="X159" s="424"/>
      <c r="Y159" s="424"/>
      <c r="Z159" s="424"/>
    </row>
    <row r="160" spans="1:26" ht="15.75" customHeight="1" x14ac:dyDescent="0.25">
      <c r="A160" s="424"/>
      <c r="B160" s="424"/>
      <c r="C160" s="424"/>
      <c r="D160" s="424"/>
      <c r="E160" s="424"/>
      <c r="F160" s="424"/>
      <c r="G160" s="424"/>
      <c r="H160" s="424"/>
      <c r="I160" s="424"/>
      <c r="J160" s="424"/>
      <c r="K160" s="424"/>
      <c r="L160" s="424"/>
      <c r="M160" s="424"/>
      <c r="N160" s="424"/>
      <c r="O160" s="424"/>
      <c r="P160" s="424"/>
      <c r="Q160" s="424"/>
      <c r="R160" s="424"/>
      <c r="S160" s="424"/>
      <c r="T160" s="424"/>
      <c r="U160" s="424"/>
      <c r="V160" s="424"/>
      <c r="W160" s="424"/>
      <c r="X160" s="424"/>
      <c r="Y160" s="424"/>
      <c r="Z160" s="424"/>
    </row>
    <row r="161" spans="1:26" ht="15.75" customHeight="1" x14ac:dyDescent="0.25">
      <c r="A161" s="424"/>
      <c r="B161" s="424"/>
      <c r="C161" s="424"/>
      <c r="D161" s="424"/>
      <c r="E161" s="424"/>
      <c r="F161" s="424"/>
      <c r="G161" s="424"/>
      <c r="H161" s="424"/>
      <c r="I161" s="424"/>
      <c r="J161" s="424"/>
      <c r="K161" s="424"/>
      <c r="L161" s="424"/>
      <c r="M161" s="424"/>
      <c r="N161" s="424"/>
      <c r="O161" s="424"/>
      <c r="P161" s="424"/>
      <c r="Q161" s="424"/>
      <c r="R161" s="424"/>
      <c r="S161" s="424"/>
      <c r="T161" s="424"/>
      <c r="U161" s="424"/>
      <c r="V161" s="424"/>
      <c r="W161" s="424"/>
      <c r="X161" s="424"/>
      <c r="Y161" s="424"/>
      <c r="Z161" s="424"/>
    </row>
    <row r="162" spans="1:26" ht="15.75" customHeight="1" x14ac:dyDescent="0.25">
      <c r="A162" s="424"/>
      <c r="B162" s="424"/>
      <c r="C162" s="424"/>
      <c r="D162" s="424"/>
      <c r="E162" s="424"/>
      <c r="F162" s="424"/>
      <c r="G162" s="424"/>
      <c r="H162" s="424"/>
      <c r="I162" s="424"/>
      <c r="J162" s="424"/>
      <c r="K162" s="424"/>
      <c r="L162" s="424"/>
      <c r="M162" s="424"/>
      <c r="N162" s="424"/>
      <c r="O162" s="424"/>
      <c r="P162" s="424"/>
      <c r="Q162" s="424"/>
      <c r="R162" s="424"/>
      <c r="S162" s="424"/>
      <c r="T162" s="424"/>
      <c r="U162" s="424"/>
      <c r="V162" s="424"/>
      <c r="W162" s="424"/>
      <c r="X162" s="424"/>
      <c r="Y162" s="424"/>
      <c r="Z162" s="424"/>
    </row>
    <row r="163" spans="1:26" ht="15.75" customHeight="1" x14ac:dyDescent="0.25">
      <c r="A163" s="424"/>
      <c r="B163" s="424"/>
      <c r="C163" s="424"/>
      <c r="D163" s="424"/>
      <c r="E163" s="424"/>
      <c r="F163" s="424"/>
      <c r="G163" s="424"/>
      <c r="H163" s="424"/>
      <c r="I163" s="424"/>
      <c r="J163" s="424"/>
      <c r="K163" s="424"/>
      <c r="L163" s="424"/>
      <c r="M163" s="424"/>
      <c r="N163" s="424"/>
      <c r="O163" s="424"/>
      <c r="P163" s="424"/>
      <c r="Q163" s="424"/>
      <c r="R163" s="424"/>
      <c r="S163" s="424"/>
      <c r="T163" s="424"/>
      <c r="U163" s="424"/>
      <c r="V163" s="424"/>
      <c r="W163" s="424"/>
      <c r="X163" s="424"/>
      <c r="Y163" s="424"/>
      <c r="Z163" s="424"/>
    </row>
    <row r="164" spans="1:26" ht="15.75" customHeight="1" x14ac:dyDescent="0.25">
      <c r="A164" s="424"/>
      <c r="B164" s="424"/>
      <c r="C164" s="424"/>
      <c r="D164" s="424"/>
      <c r="E164" s="424"/>
      <c r="F164" s="424"/>
      <c r="G164" s="424"/>
      <c r="H164" s="424"/>
      <c r="I164" s="424"/>
      <c r="J164" s="424"/>
      <c r="K164" s="424"/>
      <c r="L164" s="424"/>
      <c r="M164" s="424"/>
      <c r="N164" s="424"/>
      <c r="O164" s="424"/>
      <c r="P164" s="424"/>
      <c r="Q164" s="424"/>
      <c r="R164" s="424"/>
      <c r="S164" s="424"/>
      <c r="T164" s="424"/>
      <c r="U164" s="424"/>
      <c r="V164" s="424"/>
      <c r="W164" s="424"/>
      <c r="X164" s="424"/>
      <c r="Y164" s="424"/>
      <c r="Z164" s="424"/>
    </row>
    <row r="165" spans="1:26" ht="15.75" customHeight="1" x14ac:dyDescent="0.25">
      <c r="A165" s="424"/>
      <c r="B165" s="424"/>
      <c r="C165" s="424"/>
      <c r="D165" s="424"/>
      <c r="E165" s="424"/>
      <c r="F165" s="424"/>
      <c r="G165" s="424"/>
      <c r="H165" s="424"/>
      <c r="I165" s="424"/>
      <c r="J165" s="424"/>
      <c r="K165" s="424"/>
      <c r="L165" s="424"/>
      <c r="M165" s="424"/>
      <c r="N165" s="424"/>
      <c r="O165" s="424"/>
      <c r="P165" s="424"/>
      <c r="Q165" s="424"/>
      <c r="R165" s="424"/>
      <c r="S165" s="424"/>
      <c r="T165" s="424"/>
      <c r="U165" s="424"/>
      <c r="V165" s="424"/>
      <c r="W165" s="424"/>
      <c r="X165" s="424"/>
      <c r="Y165" s="424"/>
      <c r="Z165" s="424"/>
    </row>
    <row r="166" spans="1:26" ht="15.75" customHeight="1" x14ac:dyDescent="0.25">
      <c r="A166" s="424"/>
      <c r="B166" s="424"/>
      <c r="C166" s="424"/>
      <c r="D166" s="424"/>
      <c r="E166" s="424"/>
      <c r="F166" s="424"/>
      <c r="G166" s="424"/>
      <c r="H166" s="424"/>
      <c r="I166" s="424"/>
      <c r="J166" s="424"/>
      <c r="K166" s="424"/>
      <c r="L166" s="424"/>
      <c r="M166" s="424"/>
      <c r="N166" s="424"/>
      <c r="O166" s="424"/>
      <c r="P166" s="424"/>
      <c r="Q166" s="424"/>
      <c r="R166" s="424"/>
      <c r="S166" s="424"/>
      <c r="T166" s="424"/>
      <c r="U166" s="424"/>
      <c r="V166" s="424"/>
      <c r="W166" s="424"/>
      <c r="X166" s="424"/>
      <c r="Y166" s="424"/>
      <c r="Z166" s="424"/>
    </row>
    <row r="167" spans="1:26" ht="15.75" customHeight="1" x14ac:dyDescent="0.25">
      <c r="A167" s="424"/>
      <c r="B167" s="424"/>
      <c r="C167" s="424"/>
      <c r="D167" s="424"/>
      <c r="E167" s="424"/>
      <c r="F167" s="424"/>
      <c r="G167" s="424"/>
      <c r="H167" s="424"/>
      <c r="I167" s="424"/>
      <c r="J167" s="424"/>
      <c r="K167" s="424"/>
      <c r="L167" s="424"/>
      <c r="M167" s="424"/>
      <c r="N167" s="424"/>
      <c r="O167" s="424"/>
      <c r="P167" s="424"/>
      <c r="Q167" s="424"/>
      <c r="R167" s="424"/>
      <c r="S167" s="424"/>
      <c r="T167" s="424"/>
      <c r="U167" s="424"/>
      <c r="V167" s="424"/>
      <c r="W167" s="424"/>
      <c r="X167" s="424"/>
      <c r="Y167" s="424"/>
      <c r="Z167" s="424"/>
    </row>
    <row r="168" spans="1:26" ht="15.75" customHeight="1" x14ac:dyDescent="0.25">
      <c r="A168" s="424"/>
      <c r="B168" s="424"/>
      <c r="C168" s="424"/>
      <c r="D168" s="424"/>
      <c r="E168" s="424"/>
      <c r="F168" s="424"/>
      <c r="G168" s="424"/>
      <c r="H168" s="424"/>
      <c r="I168" s="424"/>
      <c r="J168" s="424"/>
      <c r="K168" s="424"/>
      <c r="L168" s="424"/>
      <c r="M168" s="424"/>
      <c r="N168" s="424"/>
      <c r="O168" s="424"/>
      <c r="P168" s="424"/>
      <c r="Q168" s="424"/>
      <c r="R168" s="424"/>
      <c r="S168" s="424"/>
      <c r="T168" s="424"/>
      <c r="U168" s="424"/>
      <c r="V168" s="424"/>
      <c r="W168" s="424"/>
      <c r="X168" s="424"/>
      <c r="Y168" s="424"/>
      <c r="Z168" s="424"/>
    </row>
    <row r="169" spans="1:26" ht="15.75" customHeight="1" x14ac:dyDescent="0.25">
      <c r="A169" s="424"/>
      <c r="B169" s="424"/>
      <c r="C169" s="424"/>
      <c r="D169" s="424"/>
      <c r="E169" s="424"/>
      <c r="F169" s="424"/>
      <c r="G169" s="424"/>
      <c r="H169" s="424"/>
      <c r="I169" s="424"/>
      <c r="J169" s="424"/>
      <c r="K169" s="424"/>
      <c r="L169" s="424"/>
      <c r="M169" s="424"/>
      <c r="N169" s="424"/>
      <c r="O169" s="424"/>
      <c r="P169" s="424"/>
      <c r="Q169" s="424"/>
      <c r="R169" s="424"/>
      <c r="S169" s="424"/>
      <c r="T169" s="424"/>
      <c r="U169" s="424"/>
      <c r="V169" s="424"/>
      <c r="W169" s="424"/>
      <c r="X169" s="424"/>
      <c r="Y169" s="424"/>
      <c r="Z169" s="424"/>
    </row>
    <row r="170" spans="1:26" ht="15.75" customHeight="1" x14ac:dyDescent="0.25">
      <c r="A170" s="424"/>
      <c r="B170" s="424"/>
      <c r="C170" s="424"/>
      <c r="D170" s="424"/>
      <c r="E170" s="424"/>
      <c r="F170" s="424"/>
      <c r="G170" s="424"/>
      <c r="H170" s="424"/>
      <c r="I170" s="424"/>
      <c r="J170" s="424"/>
      <c r="K170" s="424"/>
      <c r="L170" s="424"/>
      <c r="M170" s="424"/>
      <c r="N170" s="424"/>
      <c r="O170" s="424"/>
      <c r="P170" s="424"/>
      <c r="Q170" s="424"/>
      <c r="R170" s="424"/>
      <c r="S170" s="424"/>
      <c r="T170" s="424"/>
      <c r="U170" s="424"/>
      <c r="V170" s="424"/>
      <c r="W170" s="424"/>
      <c r="X170" s="424"/>
      <c r="Y170" s="424"/>
      <c r="Z170" s="424"/>
    </row>
    <row r="171" spans="1:26" ht="15.75" customHeight="1" x14ac:dyDescent="0.25">
      <c r="A171" s="424"/>
      <c r="B171" s="424"/>
      <c r="C171" s="424"/>
      <c r="D171" s="424"/>
      <c r="E171" s="424"/>
      <c r="F171" s="424"/>
      <c r="G171" s="424"/>
      <c r="H171" s="424"/>
      <c r="I171" s="424"/>
      <c r="J171" s="424"/>
      <c r="K171" s="424"/>
      <c r="L171" s="424"/>
      <c r="M171" s="424"/>
      <c r="N171" s="424"/>
      <c r="O171" s="424"/>
      <c r="P171" s="424"/>
      <c r="Q171" s="424"/>
      <c r="R171" s="424"/>
      <c r="S171" s="424"/>
      <c r="T171" s="424"/>
      <c r="U171" s="424"/>
      <c r="V171" s="424"/>
      <c r="W171" s="424"/>
      <c r="X171" s="424"/>
      <c r="Y171" s="424"/>
      <c r="Z171" s="424"/>
    </row>
    <row r="172" spans="1:26" ht="15.75" customHeight="1" x14ac:dyDescent="0.25">
      <c r="A172" s="424"/>
      <c r="B172" s="424"/>
      <c r="C172" s="424"/>
      <c r="D172" s="424"/>
      <c r="E172" s="424"/>
      <c r="F172" s="424"/>
      <c r="G172" s="424"/>
      <c r="H172" s="424"/>
      <c r="I172" s="424"/>
      <c r="J172" s="424"/>
      <c r="K172" s="424"/>
      <c r="L172" s="424"/>
      <c r="M172" s="424"/>
      <c r="N172" s="424"/>
      <c r="O172" s="424"/>
      <c r="P172" s="424"/>
      <c r="Q172" s="424"/>
      <c r="R172" s="424"/>
      <c r="S172" s="424"/>
      <c r="T172" s="424"/>
      <c r="U172" s="424"/>
      <c r="V172" s="424"/>
      <c r="W172" s="424"/>
      <c r="X172" s="424"/>
      <c r="Y172" s="424"/>
      <c r="Z172" s="424"/>
    </row>
    <row r="173" spans="1:26" ht="15.75" customHeight="1" x14ac:dyDescent="0.25">
      <c r="A173" s="424"/>
      <c r="B173" s="424"/>
      <c r="C173" s="424"/>
      <c r="D173" s="424"/>
      <c r="E173" s="424"/>
      <c r="F173" s="424"/>
      <c r="G173" s="424"/>
      <c r="H173" s="424"/>
      <c r="I173" s="424"/>
      <c r="J173" s="424"/>
      <c r="K173" s="424"/>
      <c r="L173" s="424"/>
      <c r="M173" s="424"/>
      <c r="N173" s="424"/>
      <c r="O173" s="424"/>
      <c r="P173" s="424"/>
      <c r="Q173" s="424"/>
      <c r="R173" s="424"/>
      <c r="S173" s="424"/>
      <c r="T173" s="424"/>
      <c r="U173" s="424"/>
      <c r="V173" s="424"/>
      <c r="W173" s="424"/>
      <c r="X173" s="424"/>
      <c r="Y173" s="424"/>
      <c r="Z173" s="424"/>
    </row>
    <row r="174" spans="1:26" ht="15.75" customHeight="1" x14ac:dyDescent="0.25">
      <c r="A174" s="424"/>
      <c r="B174" s="424"/>
      <c r="C174" s="424"/>
      <c r="D174" s="424"/>
      <c r="E174" s="424"/>
      <c r="F174" s="424"/>
      <c r="G174" s="424"/>
      <c r="H174" s="424"/>
      <c r="I174" s="424"/>
      <c r="J174" s="424"/>
      <c r="K174" s="424"/>
      <c r="L174" s="424"/>
      <c r="M174" s="424"/>
      <c r="N174" s="424"/>
      <c r="O174" s="424"/>
      <c r="P174" s="424"/>
      <c r="Q174" s="424"/>
      <c r="R174" s="424"/>
      <c r="S174" s="424"/>
      <c r="T174" s="424"/>
      <c r="U174" s="424"/>
      <c r="V174" s="424"/>
      <c r="W174" s="424"/>
      <c r="X174" s="424"/>
      <c r="Y174" s="424"/>
      <c r="Z174" s="424"/>
    </row>
    <row r="175" spans="1:26" ht="15.75" customHeight="1" x14ac:dyDescent="0.25">
      <c r="A175" s="424"/>
      <c r="B175" s="424"/>
      <c r="C175" s="424"/>
      <c r="D175" s="424"/>
      <c r="E175" s="424"/>
      <c r="F175" s="424"/>
      <c r="G175" s="424"/>
      <c r="H175" s="424"/>
      <c r="I175" s="424"/>
      <c r="J175" s="424"/>
      <c r="K175" s="424"/>
      <c r="L175" s="424"/>
      <c r="M175" s="424"/>
      <c r="N175" s="424"/>
      <c r="O175" s="424"/>
      <c r="P175" s="424"/>
      <c r="Q175" s="424"/>
      <c r="R175" s="424"/>
      <c r="S175" s="424"/>
      <c r="T175" s="424"/>
      <c r="U175" s="424"/>
      <c r="V175" s="424"/>
      <c r="W175" s="424"/>
      <c r="X175" s="424"/>
      <c r="Y175" s="424"/>
      <c r="Z175" s="424"/>
    </row>
    <row r="176" spans="1:26" ht="15.75" customHeight="1" x14ac:dyDescent="0.25">
      <c r="A176" s="424"/>
      <c r="B176" s="424"/>
      <c r="C176" s="424"/>
      <c r="D176" s="424"/>
      <c r="E176" s="424"/>
      <c r="F176" s="424"/>
      <c r="G176" s="424"/>
      <c r="H176" s="424"/>
      <c r="I176" s="424"/>
      <c r="J176" s="424"/>
      <c r="K176" s="424"/>
      <c r="L176" s="424"/>
      <c r="M176" s="424"/>
      <c r="N176" s="424"/>
      <c r="O176" s="424"/>
      <c r="P176" s="424"/>
      <c r="Q176" s="424"/>
      <c r="R176" s="424"/>
      <c r="S176" s="424"/>
      <c r="T176" s="424"/>
      <c r="U176" s="424"/>
      <c r="V176" s="424"/>
      <c r="W176" s="424"/>
      <c r="X176" s="424"/>
      <c r="Y176" s="424"/>
      <c r="Z176" s="424"/>
    </row>
    <row r="177" spans="1:26" ht="15.75" customHeight="1" x14ac:dyDescent="0.25">
      <c r="A177" s="424"/>
      <c r="B177" s="424"/>
      <c r="C177" s="424"/>
      <c r="D177" s="424"/>
      <c r="E177" s="424"/>
      <c r="F177" s="424"/>
      <c r="G177" s="424"/>
      <c r="H177" s="424"/>
      <c r="I177" s="424"/>
      <c r="J177" s="424"/>
      <c r="K177" s="424"/>
      <c r="L177" s="424"/>
      <c r="M177" s="424"/>
      <c r="N177" s="424"/>
      <c r="O177" s="424"/>
      <c r="P177" s="424"/>
      <c r="Q177" s="424"/>
      <c r="R177" s="424"/>
      <c r="S177" s="424"/>
      <c r="T177" s="424"/>
      <c r="U177" s="424"/>
      <c r="V177" s="424"/>
      <c r="W177" s="424"/>
      <c r="X177" s="424"/>
      <c r="Y177" s="424"/>
      <c r="Z177" s="424"/>
    </row>
    <row r="178" spans="1:26" ht="15.75" customHeight="1" x14ac:dyDescent="0.25">
      <c r="A178" s="424"/>
      <c r="B178" s="424"/>
      <c r="C178" s="424"/>
      <c r="D178" s="424"/>
      <c r="E178" s="424"/>
      <c r="F178" s="424"/>
      <c r="G178" s="424"/>
      <c r="H178" s="424"/>
      <c r="I178" s="424"/>
      <c r="J178" s="424"/>
      <c r="K178" s="424"/>
      <c r="L178" s="424"/>
      <c r="M178" s="424"/>
      <c r="N178" s="424"/>
      <c r="O178" s="424"/>
      <c r="P178" s="424"/>
      <c r="Q178" s="424"/>
      <c r="R178" s="424"/>
      <c r="S178" s="424"/>
      <c r="T178" s="424"/>
      <c r="U178" s="424"/>
      <c r="V178" s="424"/>
      <c r="W178" s="424"/>
      <c r="X178" s="424"/>
      <c r="Y178" s="424"/>
      <c r="Z178" s="424"/>
    </row>
    <row r="179" spans="1:26" ht="15.75" customHeight="1" x14ac:dyDescent="0.25">
      <c r="A179" s="424"/>
      <c r="B179" s="424"/>
      <c r="C179" s="424"/>
      <c r="D179" s="424"/>
      <c r="E179" s="424"/>
      <c r="F179" s="424"/>
      <c r="G179" s="424"/>
      <c r="H179" s="424"/>
      <c r="I179" s="424"/>
      <c r="J179" s="424"/>
      <c r="K179" s="424"/>
      <c r="L179" s="424"/>
      <c r="M179" s="424"/>
      <c r="N179" s="424"/>
      <c r="O179" s="424"/>
      <c r="P179" s="424"/>
      <c r="Q179" s="424"/>
      <c r="R179" s="424"/>
      <c r="S179" s="424"/>
      <c r="T179" s="424"/>
      <c r="U179" s="424"/>
      <c r="V179" s="424"/>
      <c r="W179" s="424"/>
      <c r="X179" s="424"/>
      <c r="Y179" s="424"/>
      <c r="Z179" s="424"/>
    </row>
    <row r="180" spans="1:26" ht="15.75" customHeight="1" x14ac:dyDescent="0.25">
      <c r="A180" s="424"/>
      <c r="B180" s="424"/>
      <c r="C180" s="424"/>
      <c r="D180" s="424"/>
      <c r="E180" s="424"/>
      <c r="F180" s="424"/>
      <c r="G180" s="424"/>
      <c r="H180" s="424"/>
      <c r="I180" s="424"/>
      <c r="J180" s="424"/>
      <c r="K180" s="424"/>
      <c r="L180" s="424"/>
      <c r="M180" s="424"/>
      <c r="N180" s="424"/>
      <c r="O180" s="424"/>
      <c r="P180" s="424"/>
      <c r="Q180" s="424"/>
      <c r="R180" s="424"/>
      <c r="S180" s="424"/>
      <c r="T180" s="424"/>
      <c r="U180" s="424"/>
      <c r="V180" s="424"/>
      <c r="W180" s="424"/>
      <c r="X180" s="424"/>
      <c r="Y180" s="424"/>
      <c r="Z180" s="424"/>
    </row>
    <row r="181" spans="1:26" ht="15.75" customHeight="1" x14ac:dyDescent="0.25">
      <c r="A181" s="424"/>
      <c r="B181" s="424"/>
      <c r="C181" s="424"/>
      <c r="D181" s="424"/>
      <c r="E181" s="424"/>
      <c r="F181" s="424"/>
      <c r="G181" s="424"/>
      <c r="H181" s="424"/>
      <c r="I181" s="424"/>
      <c r="J181" s="424"/>
      <c r="K181" s="424"/>
      <c r="L181" s="424"/>
      <c r="M181" s="424"/>
      <c r="N181" s="424"/>
      <c r="O181" s="424"/>
      <c r="P181" s="424"/>
      <c r="Q181" s="424"/>
      <c r="R181" s="424"/>
      <c r="S181" s="424"/>
      <c r="T181" s="424"/>
      <c r="U181" s="424"/>
      <c r="V181" s="424"/>
      <c r="W181" s="424"/>
      <c r="X181" s="424"/>
      <c r="Y181" s="424"/>
      <c r="Z181" s="424"/>
    </row>
    <row r="182" spans="1:26" ht="15.75" customHeight="1" x14ac:dyDescent="0.25">
      <c r="A182" s="424"/>
      <c r="B182" s="424"/>
      <c r="C182" s="424"/>
      <c r="D182" s="424"/>
      <c r="E182" s="424"/>
      <c r="F182" s="424"/>
      <c r="G182" s="424"/>
      <c r="H182" s="424"/>
      <c r="I182" s="424"/>
      <c r="J182" s="424"/>
      <c r="K182" s="424"/>
      <c r="L182" s="424"/>
      <c r="M182" s="424"/>
      <c r="N182" s="424"/>
      <c r="O182" s="424"/>
      <c r="P182" s="424"/>
      <c r="Q182" s="424"/>
      <c r="R182" s="424"/>
      <c r="S182" s="424"/>
      <c r="T182" s="424"/>
      <c r="U182" s="424"/>
      <c r="V182" s="424"/>
      <c r="W182" s="424"/>
      <c r="X182" s="424"/>
      <c r="Y182" s="424"/>
      <c r="Z182" s="424"/>
    </row>
    <row r="183" spans="1:26" ht="15.75" customHeight="1" x14ac:dyDescent="0.25">
      <c r="A183" s="424"/>
      <c r="B183" s="424"/>
      <c r="C183" s="424"/>
      <c r="D183" s="424"/>
      <c r="E183" s="424"/>
      <c r="F183" s="424"/>
      <c r="G183" s="424"/>
      <c r="H183" s="424"/>
      <c r="I183" s="424"/>
      <c r="J183" s="424"/>
      <c r="K183" s="424"/>
      <c r="L183" s="424"/>
      <c r="M183" s="424"/>
      <c r="N183" s="424"/>
      <c r="O183" s="424"/>
      <c r="P183" s="424"/>
      <c r="Q183" s="424"/>
      <c r="R183" s="424"/>
      <c r="S183" s="424"/>
      <c r="T183" s="424"/>
      <c r="U183" s="424"/>
      <c r="V183" s="424"/>
      <c r="W183" s="424"/>
      <c r="X183" s="424"/>
      <c r="Y183" s="424"/>
      <c r="Z183" s="424"/>
    </row>
    <row r="184" spans="1:26" ht="15.75" customHeight="1" x14ac:dyDescent="0.25">
      <c r="A184" s="424"/>
      <c r="B184" s="424"/>
      <c r="C184" s="424"/>
      <c r="D184" s="424"/>
      <c r="E184" s="424"/>
      <c r="F184" s="424"/>
      <c r="G184" s="424"/>
      <c r="H184" s="424"/>
      <c r="I184" s="424"/>
      <c r="J184" s="424"/>
      <c r="K184" s="424"/>
      <c r="L184" s="424"/>
      <c r="M184" s="424"/>
      <c r="N184" s="424"/>
      <c r="O184" s="424"/>
      <c r="P184" s="424"/>
      <c r="Q184" s="424"/>
      <c r="R184" s="424"/>
      <c r="S184" s="424"/>
      <c r="T184" s="424"/>
      <c r="U184" s="424"/>
      <c r="V184" s="424"/>
      <c r="W184" s="424"/>
      <c r="X184" s="424"/>
      <c r="Y184" s="424"/>
      <c r="Z184" s="424"/>
    </row>
    <row r="185" spans="1:26" ht="15.75" customHeight="1" x14ac:dyDescent="0.25">
      <c r="A185" s="424"/>
      <c r="B185" s="424"/>
      <c r="C185" s="424"/>
      <c r="D185" s="424"/>
      <c r="E185" s="424"/>
      <c r="F185" s="424"/>
      <c r="G185" s="424"/>
      <c r="H185" s="424"/>
      <c r="I185" s="424"/>
      <c r="J185" s="424"/>
      <c r="K185" s="424"/>
      <c r="L185" s="424"/>
      <c r="M185" s="424"/>
      <c r="N185" s="424"/>
      <c r="O185" s="424"/>
      <c r="P185" s="424"/>
      <c r="Q185" s="424"/>
      <c r="R185" s="424"/>
      <c r="S185" s="424"/>
      <c r="T185" s="424"/>
      <c r="U185" s="424"/>
      <c r="V185" s="424"/>
      <c r="W185" s="424"/>
      <c r="X185" s="424"/>
      <c r="Y185" s="424"/>
      <c r="Z185" s="424"/>
    </row>
    <row r="186" spans="1:26" ht="15.75" customHeight="1" x14ac:dyDescent="0.25">
      <c r="A186" s="424"/>
      <c r="B186" s="424"/>
      <c r="C186" s="424"/>
      <c r="D186" s="424"/>
      <c r="E186" s="424"/>
      <c r="F186" s="424"/>
      <c r="G186" s="424"/>
      <c r="H186" s="424"/>
      <c r="I186" s="424"/>
      <c r="J186" s="424"/>
      <c r="K186" s="424"/>
      <c r="L186" s="424"/>
      <c r="M186" s="424"/>
      <c r="N186" s="424"/>
      <c r="O186" s="424"/>
      <c r="P186" s="424"/>
      <c r="Q186" s="424"/>
      <c r="R186" s="424"/>
      <c r="S186" s="424"/>
      <c r="T186" s="424"/>
      <c r="U186" s="424"/>
      <c r="V186" s="424"/>
      <c r="W186" s="424"/>
      <c r="X186" s="424"/>
      <c r="Y186" s="424"/>
      <c r="Z186" s="424"/>
    </row>
    <row r="187" spans="1:26" ht="15.75" customHeight="1" x14ac:dyDescent="0.25">
      <c r="A187" s="424"/>
      <c r="B187" s="424"/>
      <c r="C187" s="424"/>
      <c r="D187" s="424"/>
      <c r="E187" s="424"/>
      <c r="F187" s="424"/>
      <c r="G187" s="424"/>
      <c r="H187" s="424"/>
      <c r="I187" s="424"/>
      <c r="J187" s="424"/>
      <c r="K187" s="424"/>
      <c r="L187" s="424"/>
      <c r="M187" s="424"/>
      <c r="N187" s="424"/>
      <c r="O187" s="424"/>
      <c r="P187" s="424"/>
      <c r="Q187" s="424"/>
      <c r="R187" s="424"/>
      <c r="S187" s="424"/>
      <c r="T187" s="424"/>
      <c r="U187" s="424"/>
      <c r="V187" s="424"/>
      <c r="W187" s="424"/>
      <c r="X187" s="424"/>
      <c r="Y187" s="424"/>
      <c r="Z187" s="424"/>
    </row>
    <row r="188" spans="1:26" ht="15.75" customHeight="1" x14ac:dyDescent="0.25">
      <c r="A188" s="424"/>
      <c r="B188" s="424"/>
      <c r="C188" s="424"/>
      <c r="D188" s="424"/>
      <c r="E188" s="424"/>
      <c r="F188" s="424"/>
      <c r="G188" s="424"/>
      <c r="H188" s="424"/>
      <c r="I188" s="424"/>
      <c r="J188" s="424"/>
      <c r="K188" s="424"/>
      <c r="L188" s="424"/>
      <c r="M188" s="424"/>
      <c r="N188" s="424"/>
      <c r="O188" s="424"/>
      <c r="P188" s="424"/>
      <c r="Q188" s="424"/>
      <c r="R188" s="424"/>
      <c r="S188" s="424"/>
      <c r="T188" s="424"/>
      <c r="U188" s="424"/>
      <c r="V188" s="424"/>
      <c r="W188" s="424"/>
      <c r="X188" s="424"/>
      <c r="Y188" s="424"/>
      <c r="Z188" s="424"/>
    </row>
    <row r="189" spans="1:26" ht="15.75" customHeight="1" x14ac:dyDescent="0.25">
      <c r="A189" s="424"/>
      <c r="B189" s="424"/>
      <c r="C189" s="424"/>
      <c r="D189" s="424"/>
      <c r="E189" s="424"/>
      <c r="F189" s="424"/>
      <c r="G189" s="424"/>
      <c r="H189" s="424"/>
      <c r="I189" s="424"/>
      <c r="J189" s="424"/>
      <c r="K189" s="424"/>
      <c r="L189" s="424"/>
      <c r="M189" s="424"/>
      <c r="N189" s="424"/>
      <c r="O189" s="424"/>
      <c r="P189" s="424"/>
      <c r="Q189" s="424"/>
      <c r="R189" s="424"/>
      <c r="S189" s="424"/>
      <c r="T189" s="424"/>
      <c r="U189" s="424"/>
      <c r="V189" s="424"/>
      <c r="W189" s="424"/>
      <c r="X189" s="424"/>
      <c r="Y189" s="424"/>
      <c r="Z189" s="424"/>
    </row>
    <row r="190" spans="1:26" ht="15.75" customHeight="1" x14ac:dyDescent="0.25">
      <c r="A190" s="424"/>
      <c r="B190" s="424"/>
      <c r="C190" s="424"/>
      <c r="D190" s="424"/>
      <c r="E190" s="424"/>
      <c r="F190" s="424"/>
      <c r="G190" s="424"/>
      <c r="H190" s="424"/>
      <c r="I190" s="424"/>
      <c r="J190" s="424"/>
      <c r="K190" s="424"/>
      <c r="L190" s="424"/>
      <c r="M190" s="424"/>
      <c r="N190" s="424"/>
      <c r="O190" s="424"/>
      <c r="P190" s="424"/>
      <c r="Q190" s="424"/>
      <c r="R190" s="424"/>
      <c r="S190" s="424"/>
      <c r="T190" s="424"/>
      <c r="U190" s="424"/>
      <c r="V190" s="424"/>
      <c r="W190" s="424"/>
      <c r="X190" s="424"/>
      <c r="Y190" s="424"/>
      <c r="Z190" s="424"/>
    </row>
    <row r="191" spans="1:26" ht="15.75" customHeight="1" x14ac:dyDescent="0.25">
      <c r="A191" s="424"/>
      <c r="B191" s="424"/>
      <c r="C191" s="424"/>
      <c r="D191" s="424"/>
      <c r="E191" s="424"/>
      <c r="F191" s="424"/>
      <c r="G191" s="424"/>
      <c r="H191" s="424"/>
      <c r="I191" s="424"/>
      <c r="J191" s="424"/>
      <c r="K191" s="424"/>
      <c r="L191" s="424"/>
      <c r="M191" s="424"/>
      <c r="N191" s="424"/>
      <c r="O191" s="424"/>
      <c r="P191" s="424"/>
      <c r="Q191" s="424"/>
      <c r="R191" s="424"/>
      <c r="S191" s="424"/>
      <c r="T191" s="424"/>
      <c r="U191" s="424"/>
      <c r="V191" s="424"/>
      <c r="W191" s="424"/>
      <c r="X191" s="424"/>
      <c r="Y191" s="424"/>
      <c r="Z191" s="424"/>
    </row>
    <row r="192" spans="1:26" ht="15.75" customHeight="1" x14ac:dyDescent="0.25">
      <c r="A192" s="424"/>
      <c r="B192" s="424"/>
      <c r="C192" s="424"/>
      <c r="D192" s="424"/>
      <c r="E192" s="424"/>
      <c r="F192" s="424"/>
      <c r="G192" s="424"/>
      <c r="H192" s="424"/>
      <c r="I192" s="424"/>
      <c r="J192" s="424"/>
      <c r="K192" s="424"/>
      <c r="L192" s="424"/>
      <c r="M192" s="424"/>
      <c r="N192" s="424"/>
      <c r="O192" s="424"/>
      <c r="P192" s="424"/>
      <c r="Q192" s="424"/>
      <c r="R192" s="424"/>
      <c r="S192" s="424"/>
      <c r="T192" s="424"/>
      <c r="U192" s="424"/>
      <c r="V192" s="424"/>
      <c r="W192" s="424"/>
      <c r="X192" s="424"/>
      <c r="Y192" s="424"/>
      <c r="Z192" s="424"/>
    </row>
    <row r="193" spans="1:26" ht="15.75" customHeight="1" x14ac:dyDescent="0.25">
      <c r="A193" s="424"/>
      <c r="B193" s="424"/>
      <c r="C193" s="424"/>
      <c r="D193" s="424"/>
      <c r="E193" s="424"/>
      <c r="F193" s="424"/>
      <c r="G193" s="424"/>
      <c r="H193" s="424"/>
      <c r="I193" s="424"/>
      <c r="J193" s="424"/>
      <c r="K193" s="424"/>
      <c r="L193" s="424"/>
      <c r="M193" s="424"/>
      <c r="N193" s="424"/>
      <c r="O193" s="424"/>
      <c r="P193" s="424"/>
      <c r="Q193" s="424"/>
      <c r="R193" s="424"/>
      <c r="S193" s="424"/>
      <c r="T193" s="424"/>
      <c r="U193" s="424"/>
      <c r="V193" s="424"/>
      <c r="W193" s="424"/>
      <c r="X193" s="424"/>
      <c r="Y193" s="424"/>
      <c r="Z193" s="424"/>
    </row>
    <row r="194" spans="1:26" ht="15.75" customHeight="1" x14ac:dyDescent="0.25">
      <c r="A194" s="424"/>
      <c r="B194" s="424"/>
      <c r="C194" s="424"/>
      <c r="D194" s="424"/>
      <c r="E194" s="424"/>
      <c r="F194" s="424"/>
      <c r="G194" s="424"/>
      <c r="H194" s="424"/>
      <c r="I194" s="424"/>
      <c r="J194" s="424"/>
      <c r="K194" s="424"/>
      <c r="L194" s="424"/>
      <c r="M194" s="424"/>
      <c r="N194" s="424"/>
      <c r="O194" s="424"/>
      <c r="P194" s="424"/>
      <c r="Q194" s="424"/>
      <c r="R194" s="424"/>
      <c r="S194" s="424"/>
      <c r="T194" s="424"/>
      <c r="U194" s="424"/>
      <c r="V194" s="424"/>
      <c r="W194" s="424"/>
      <c r="X194" s="424"/>
      <c r="Y194" s="424"/>
      <c r="Z194" s="424"/>
    </row>
    <row r="195" spans="1:26" ht="15.75" customHeight="1" x14ac:dyDescent="0.25">
      <c r="A195" s="424"/>
      <c r="B195" s="424"/>
      <c r="C195" s="424"/>
      <c r="D195" s="424"/>
      <c r="E195" s="424"/>
      <c r="F195" s="424"/>
      <c r="G195" s="424"/>
      <c r="H195" s="424"/>
      <c r="I195" s="424"/>
      <c r="J195" s="424"/>
      <c r="K195" s="424"/>
      <c r="L195" s="424"/>
      <c r="M195" s="424"/>
      <c r="N195" s="424"/>
      <c r="O195" s="424"/>
      <c r="P195" s="424"/>
      <c r="Q195" s="424"/>
      <c r="R195" s="424"/>
      <c r="S195" s="424"/>
      <c r="T195" s="424"/>
      <c r="U195" s="424"/>
      <c r="V195" s="424"/>
      <c r="W195" s="424"/>
      <c r="X195" s="424"/>
      <c r="Y195" s="424"/>
      <c r="Z195" s="424"/>
    </row>
    <row r="196" spans="1:26" ht="15.75" customHeight="1" x14ac:dyDescent="0.25">
      <c r="A196" s="424"/>
      <c r="B196" s="424"/>
      <c r="C196" s="424"/>
      <c r="D196" s="424"/>
      <c r="E196" s="424"/>
      <c r="F196" s="424"/>
      <c r="G196" s="424"/>
      <c r="H196" s="424"/>
      <c r="I196" s="424"/>
      <c r="J196" s="424"/>
      <c r="K196" s="424"/>
      <c r="L196" s="424"/>
      <c r="M196" s="424"/>
      <c r="N196" s="424"/>
      <c r="O196" s="424"/>
      <c r="P196" s="424"/>
      <c r="Q196" s="424"/>
      <c r="R196" s="424"/>
      <c r="S196" s="424"/>
      <c r="T196" s="424"/>
      <c r="U196" s="424"/>
      <c r="V196" s="424"/>
      <c r="W196" s="424"/>
      <c r="X196" s="424"/>
      <c r="Y196" s="424"/>
      <c r="Z196" s="424"/>
    </row>
    <row r="197" spans="1:26" ht="15.75" customHeight="1" x14ac:dyDescent="0.25">
      <c r="A197" s="424"/>
      <c r="B197" s="424"/>
      <c r="C197" s="424"/>
      <c r="D197" s="424"/>
      <c r="E197" s="424"/>
      <c r="F197" s="424"/>
      <c r="G197" s="424"/>
      <c r="H197" s="424"/>
      <c r="I197" s="424"/>
      <c r="J197" s="424"/>
      <c r="K197" s="424"/>
      <c r="L197" s="424"/>
      <c r="M197" s="424"/>
      <c r="N197" s="424"/>
      <c r="O197" s="424"/>
      <c r="P197" s="424"/>
      <c r="Q197" s="424"/>
      <c r="R197" s="424"/>
      <c r="S197" s="424"/>
      <c r="T197" s="424"/>
      <c r="U197" s="424"/>
      <c r="V197" s="424"/>
      <c r="W197" s="424"/>
      <c r="X197" s="424"/>
      <c r="Y197" s="424"/>
      <c r="Z197" s="424"/>
    </row>
    <row r="198" spans="1:26" ht="15.75" customHeight="1" x14ac:dyDescent="0.25">
      <c r="A198" s="424"/>
      <c r="B198" s="424"/>
      <c r="C198" s="424"/>
      <c r="D198" s="424"/>
      <c r="E198" s="424"/>
      <c r="F198" s="424"/>
      <c r="G198" s="424"/>
      <c r="H198" s="424"/>
      <c r="I198" s="424"/>
      <c r="J198" s="424"/>
      <c r="K198" s="424"/>
      <c r="L198" s="424"/>
      <c r="M198" s="424"/>
      <c r="N198" s="424"/>
      <c r="O198" s="424"/>
      <c r="P198" s="424"/>
      <c r="Q198" s="424"/>
      <c r="R198" s="424"/>
      <c r="S198" s="424"/>
      <c r="T198" s="424"/>
      <c r="U198" s="424"/>
      <c r="V198" s="424"/>
      <c r="W198" s="424"/>
      <c r="X198" s="424"/>
      <c r="Y198" s="424"/>
      <c r="Z198" s="424"/>
    </row>
    <row r="199" spans="1:26" ht="15.75" customHeight="1" x14ac:dyDescent="0.25">
      <c r="A199" s="424"/>
      <c r="B199" s="424"/>
      <c r="C199" s="424"/>
      <c r="D199" s="424"/>
      <c r="E199" s="424"/>
      <c r="F199" s="424"/>
      <c r="G199" s="424"/>
      <c r="H199" s="424"/>
      <c r="I199" s="424"/>
      <c r="J199" s="424"/>
      <c r="K199" s="424"/>
      <c r="L199" s="424"/>
      <c r="M199" s="424"/>
      <c r="N199" s="424"/>
      <c r="O199" s="424"/>
      <c r="P199" s="424"/>
      <c r="Q199" s="424"/>
      <c r="R199" s="424"/>
      <c r="S199" s="424"/>
      <c r="T199" s="424"/>
      <c r="U199" s="424"/>
      <c r="V199" s="424"/>
      <c r="W199" s="424"/>
      <c r="X199" s="424"/>
      <c r="Y199" s="424"/>
      <c r="Z199" s="424"/>
    </row>
    <row r="200" spans="1:26" ht="15.75" customHeight="1" x14ac:dyDescent="0.25">
      <c r="A200" s="424"/>
      <c r="B200" s="424"/>
      <c r="C200" s="424"/>
      <c r="D200" s="424"/>
      <c r="E200" s="424"/>
      <c r="F200" s="424"/>
      <c r="G200" s="424"/>
      <c r="H200" s="424"/>
      <c r="I200" s="424"/>
      <c r="J200" s="424"/>
      <c r="K200" s="424"/>
      <c r="L200" s="424"/>
      <c r="M200" s="424"/>
      <c r="N200" s="424"/>
      <c r="O200" s="424"/>
      <c r="P200" s="424"/>
      <c r="Q200" s="424"/>
      <c r="R200" s="424"/>
      <c r="S200" s="424"/>
      <c r="T200" s="424"/>
      <c r="U200" s="424"/>
      <c r="V200" s="424"/>
      <c r="W200" s="424"/>
      <c r="X200" s="424"/>
      <c r="Y200" s="424"/>
      <c r="Z200" s="424"/>
    </row>
    <row r="201" spans="1:26" ht="15.75" customHeight="1" x14ac:dyDescent="0.25">
      <c r="A201" s="424"/>
      <c r="B201" s="424"/>
      <c r="C201" s="424"/>
      <c r="D201" s="424"/>
      <c r="E201" s="424"/>
      <c r="F201" s="424"/>
      <c r="G201" s="424"/>
      <c r="H201" s="424"/>
      <c r="I201" s="424"/>
      <c r="J201" s="424"/>
      <c r="K201" s="424"/>
      <c r="L201" s="424"/>
      <c r="M201" s="424"/>
      <c r="N201" s="424"/>
      <c r="O201" s="424"/>
      <c r="P201" s="424"/>
      <c r="Q201" s="424"/>
      <c r="R201" s="424"/>
      <c r="S201" s="424"/>
      <c r="T201" s="424"/>
      <c r="U201" s="424"/>
      <c r="V201" s="424"/>
      <c r="W201" s="424"/>
      <c r="X201" s="424"/>
      <c r="Y201" s="424"/>
      <c r="Z201" s="424"/>
    </row>
    <row r="202" spans="1:26" ht="15.75" customHeight="1" x14ac:dyDescent="0.25">
      <c r="A202" s="424"/>
      <c r="B202" s="424"/>
      <c r="C202" s="424"/>
      <c r="D202" s="424"/>
      <c r="E202" s="424"/>
      <c r="F202" s="424"/>
      <c r="G202" s="424"/>
      <c r="H202" s="424"/>
      <c r="I202" s="424"/>
      <c r="J202" s="424"/>
      <c r="K202" s="424"/>
      <c r="L202" s="424"/>
      <c r="M202" s="424"/>
      <c r="N202" s="424"/>
      <c r="O202" s="424"/>
      <c r="P202" s="424"/>
      <c r="Q202" s="424"/>
      <c r="R202" s="424"/>
      <c r="S202" s="424"/>
      <c r="T202" s="424"/>
      <c r="U202" s="424"/>
      <c r="V202" s="424"/>
      <c r="W202" s="424"/>
      <c r="X202" s="424"/>
      <c r="Y202" s="424"/>
      <c r="Z202" s="424"/>
    </row>
    <row r="203" spans="1:26" ht="15.75" customHeight="1" x14ac:dyDescent="0.25">
      <c r="A203" s="424"/>
      <c r="B203" s="424"/>
      <c r="C203" s="424"/>
      <c r="D203" s="424"/>
      <c r="E203" s="424"/>
      <c r="F203" s="424"/>
      <c r="G203" s="424"/>
      <c r="H203" s="424"/>
      <c r="I203" s="424"/>
      <c r="J203" s="424"/>
      <c r="K203" s="424"/>
      <c r="L203" s="424"/>
      <c r="M203" s="424"/>
      <c r="N203" s="424"/>
      <c r="O203" s="424"/>
      <c r="P203" s="424"/>
      <c r="Q203" s="424"/>
      <c r="R203" s="424"/>
      <c r="S203" s="424"/>
      <c r="T203" s="424"/>
      <c r="U203" s="424"/>
      <c r="V203" s="424"/>
      <c r="W203" s="424"/>
      <c r="X203" s="424"/>
      <c r="Y203" s="424"/>
      <c r="Z203" s="424"/>
    </row>
    <row r="204" spans="1:26" ht="15.75" customHeight="1" x14ac:dyDescent="0.25">
      <c r="A204" s="424"/>
      <c r="B204" s="424"/>
      <c r="C204" s="424"/>
      <c r="D204" s="424"/>
      <c r="E204" s="424"/>
      <c r="F204" s="424"/>
      <c r="G204" s="424"/>
      <c r="H204" s="424"/>
      <c r="I204" s="424"/>
      <c r="J204" s="424"/>
      <c r="K204" s="424"/>
      <c r="L204" s="424"/>
      <c r="M204" s="424"/>
      <c r="N204" s="424"/>
      <c r="O204" s="424"/>
      <c r="P204" s="424"/>
      <c r="Q204" s="424"/>
      <c r="R204" s="424"/>
      <c r="S204" s="424"/>
      <c r="T204" s="424"/>
      <c r="U204" s="424"/>
      <c r="V204" s="424"/>
      <c r="W204" s="424"/>
      <c r="X204" s="424"/>
      <c r="Y204" s="424"/>
      <c r="Z204" s="424"/>
    </row>
    <row r="205" spans="1:26" ht="15.75" customHeight="1" x14ac:dyDescent="0.25">
      <c r="A205" s="424"/>
      <c r="B205" s="424"/>
      <c r="C205" s="424"/>
      <c r="D205" s="424"/>
      <c r="E205" s="424"/>
      <c r="F205" s="424"/>
      <c r="G205" s="424"/>
      <c r="H205" s="424"/>
      <c r="I205" s="424"/>
      <c r="J205" s="424"/>
      <c r="K205" s="424"/>
      <c r="L205" s="424"/>
      <c r="M205" s="424"/>
      <c r="N205" s="424"/>
      <c r="O205" s="424"/>
      <c r="P205" s="424"/>
      <c r="Q205" s="424"/>
      <c r="R205" s="424"/>
      <c r="S205" s="424"/>
      <c r="T205" s="424"/>
      <c r="U205" s="424"/>
      <c r="V205" s="424"/>
      <c r="W205" s="424"/>
      <c r="X205" s="424"/>
      <c r="Y205" s="424"/>
      <c r="Z205" s="424"/>
    </row>
    <row r="206" spans="1:26" ht="15.75" customHeight="1" x14ac:dyDescent="0.25">
      <c r="A206" s="424"/>
      <c r="B206" s="424"/>
      <c r="C206" s="424"/>
      <c r="D206" s="424"/>
      <c r="E206" s="424"/>
      <c r="F206" s="424"/>
      <c r="G206" s="424"/>
      <c r="H206" s="424"/>
      <c r="I206" s="424"/>
      <c r="J206" s="424"/>
      <c r="K206" s="424"/>
      <c r="L206" s="424"/>
      <c r="M206" s="424"/>
      <c r="N206" s="424"/>
      <c r="O206" s="424"/>
      <c r="P206" s="424"/>
      <c r="Q206" s="424"/>
      <c r="R206" s="424"/>
      <c r="S206" s="424"/>
      <c r="T206" s="424"/>
      <c r="U206" s="424"/>
      <c r="V206" s="424"/>
      <c r="W206" s="424"/>
      <c r="X206" s="424"/>
      <c r="Y206" s="424"/>
      <c r="Z206" s="424"/>
    </row>
    <row r="207" spans="1:26" ht="15.75" customHeight="1" x14ac:dyDescent="0.25">
      <c r="A207" s="424"/>
      <c r="B207" s="424"/>
      <c r="C207" s="424"/>
      <c r="D207" s="424"/>
      <c r="E207" s="424"/>
      <c r="F207" s="424"/>
      <c r="G207" s="424"/>
      <c r="H207" s="424"/>
      <c r="I207" s="424"/>
      <c r="J207" s="424"/>
      <c r="K207" s="424"/>
      <c r="L207" s="424"/>
      <c r="M207" s="424"/>
      <c r="N207" s="424"/>
      <c r="O207" s="424"/>
      <c r="P207" s="424"/>
      <c r="Q207" s="424"/>
      <c r="R207" s="424"/>
      <c r="S207" s="424"/>
      <c r="T207" s="424"/>
      <c r="U207" s="424"/>
      <c r="V207" s="424"/>
      <c r="W207" s="424"/>
      <c r="X207" s="424"/>
      <c r="Y207" s="424"/>
      <c r="Z207" s="424"/>
    </row>
    <row r="208" spans="1:26" ht="15.75" customHeight="1" x14ac:dyDescent="0.25">
      <c r="A208" s="424"/>
      <c r="B208" s="424"/>
      <c r="C208" s="424"/>
      <c r="D208" s="424"/>
      <c r="E208" s="424"/>
      <c r="F208" s="424"/>
      <c r="G208" s="424"/>
      <c r="H208" s="424"/>
      <c r="I208" s="424"/>
      <c r="J208" s="424"/>
      <c r="K208" s="424"/>
      <c r="L208" s="424"/>
      <c r="M208" s="424"/>
      <c r="N208" s="424"/>
      <c r="O208" s="424"/>
      <c r="P208" s="424"/>
      <c r="Q208" s="424"/>
      <c r="R208" s="424"/>
      <c r="S208" s="424"/>
      <c r="T208" s="424"/>
      <c r="U208" s="424"/>
      <c r="V208" s="424"/>
      <c r="W208" s="424"/>
      <c r="X208" s="424"/>
      <c r="Y208" s="424"/>
      <c r="Z208" s="424"/>
    </row>
    <row r="209" spans="1:26" ht="15.75" customHeight="1" x14ac:dyDescent="0.25">
      <c r="A209" s="424"/>
      <c r="B209" s="424"/>
      <c r="C209" s="424"/>
      <c r="D209" s="424"/>
      <c r="E209" s="424"/>
      <c r="F209" s="424"/>
      <c r="G209" s="424"/>
      <c r="H209" s="424"/>
      <c r="I209" s="424"/>
      <c r="J209" s="424"/>
      <c r="K209" s="424"/>
      <c r="L209" s="424"/>
      <c r="M209" s="424"/>
      <c r="N209" s="424"/>
      <c r="O209" s="424"/>
      <c r="P209" s="424"/>
      <c r="Q209" s="424"/>
      <c r="R209" s="424"/>
      <c r="S209" s="424"/>
      <c r="T209" s="424"/>
      <c r="U209" s="424"/>
      <c r="V209" s="424"/>
      <c r="W209" s="424"/>
      <c r="X209" s="424"/>
      <c r="Y209" s="424"/>
      <c r="Z209" s="424"/>
    </row>
    <row r="210" spans="1:26" ht="15.75" customHeight="1" x14ac:dyDescent="0.25">
      <c r="A210" s="424"/>
      <c r="B210" s="424"/>
      <c r="C210" s="424"/>
      <c r="D210" s="424"/>
      <c r="E210" s="424"/>
      <c r="F210" s="424"/>
      <c r="G210" s="424"/>
      <c r="H210" s="424"/>
      <c r="I210" s="424"/>
      <c r="J210" s="424"/>
      <c r="K210" s="424"/>
      <c r="L210" s="424"/>
      <c r="M210" s="424"/>
      <c r="N210" s="424"/>
      <c r="O210" s="424"/>
      <c r="P210" s="424"/>
      <c r="Q210" s="424"/>
      <c r="R210" s="424"/>
      <c r="S210" s="424"/>
      <c r="T210" s="424"/>
      <c r="U210" s="424"/>
      <c r="V210" s="424"/>
      <c r="W210" s="424"/>
      <c r="X210" s="424"/>
      <c r="Y210" s="424"/>
      <c r="Z210" s="424"/>
    </row>
    <row r="211" spans="1:26" ht="15.75" customHeight="1" x14ac:dyDescent="0.25">
      <c r="A211" s="424"/>
      <c r="B211" s="424"/>
      <c r="C211" s="424"/>
      <c r="D211" s="424"/>
      <c r="E211" s="424"/>
      <c r="F211" s="424"/>
      <c r="G211" s="424"/>
      <c r="H211" s="424"/>
      <c r="I211" s="424"/>
      <c r="J211" s="424"/>
      <c r="K211" s="424"/>
      <c r="L211" s="424"/>
      <c r="M211" s="424"/>
      <c r="N211" s="424"/>
      <c r="O211" s="424"/>
      <c r="P211" s="424"/>
      <c r="Q211" s="424"/>
      <c r="R211" s="424"/>
      <c r="S211" s="424"/>
      <c r="T211" s="424"/>
      <c r="U211" s="424"/>
      <c r="V211" s="424"/>
      <c r="W211" s="424"/>
      <c r="X211" s="424"/>
      <c r="Y211" s="424"/>
      <c r="Z211" s="424"/>
    </row>
    <row r="212" spans="1:26" ht="15.75" customHeight="1" x14ac:dyDescent="0.25">
      <c r="A212" s="424"/>
      <c r="B212" s="424"/>
      <c r="C212" s="424"/>
      <c r="D212" s="424"/>
      <c r="E212" s="424"/>
      <c r="F212" s="424"/>
      <c r="G212" s="424"/>
      <c r="H212" s="424"/>
      <c r="I212" s="424"/>
      <c r="J212" s="424"/>
      <c r="K212" s="424"/>
      <c r="L212" s="424"/>
      <c r="M212" s="424"/>
      <c r="N212" s="424"/>
      <c r="O212" s="424"/>
      <c r="P212" s="424"/>
      <c r="Q212" s="424"/>
      <c r="R212" s="424"/>
      <c r="S212" s="424"/>
      <c r="T212" s="424"/>
      <c r="U212" s="424"/>
      <c r="V212" s="424"/>
      <c r="W212" s="424"/>
      <c r="X212" s="424"/>
      <c r="Y212" s="424"/>
      <c r="Z212" s="424"/>
    </row>
    <row r="213" spans="1:26" ht="15.75" customHeight="1" x14ac:dyDescent="0.25">
      <c r="A213" s="424"/>
      <c r="B213" s="424"/>
      <c r="C213" s="424"/>
      <c r="D213" s="424"/>
      <c r="E213" s="424"/>
      <c r="F213" s="424"/>
      <c r="G213" s="424"/>
      <c r="H213" s="424"/>
      <c r="I213" s="424"/>
      <c r="J213" s="424"/>
      <c r="K213" s="424"/>
      <c r="L213" s="424"/>
      <c r="M213" s="424"/>
      <c r="N213" s="424"/>
      <c r="O213" s="424"/>
      <c r="P213" s="424"/>
      <c r="Q213" s="424"/>
      <c r="R213" s="424"/>
      <c r="S213" s="424"/>
      <c r="T213" s="424"/>
      <c r="U213" s="424"/>
      <c r="V213" s="424"/>
      <c r="W213" s="424"/>
      <c r="X213" s="424"/>
      <c r="Y213" s="424"/>
      <c r="Z213" s="424"/>
    </row>
    <row r="214" spans="1:26" ht="15.75" customHeight="1" x14ac:dyDescent="0.25">
      <c r="A214" s="424"/>
      <c r="B214" s="424"/>
      <c r="C214" s="424"/>
      <c r="D214" s="424"/>
      <c r="E214" s="424"/>
      <c r="F214" s="424"/>
      <c r="G214" s="424"/>
      <c r="H214" s="424"/>
      <c r="I214" s="424"/>
      <c r="J214" s="424"/>
      <c r="K214" s="424"/>
      <c r="L214" s="424"/>
      <c r="M214" s="424"/>
      <c r="N214" s="424"/>
      <c r="O214" s="424"/>
      <c r="P214" s="424"/>
      <c r="Q214" s="424"/>
      <c r="R214" s="424"/>
      <c r="S214" s="424"/>
      <c r="T214" s="424"/>
      <c r="U214" s="424"/>
      <c r="V214" s="424"/>
      <c r="W214" s="424"/>
      <c r="X214" s="424"/>
      <c r="Y214" s="424"/>
      <c r="Z214" s="424"/>
    </row>
    <row r="215" spans="1:26" ht="15.75" customHeight="1" x14ac:dyDescent="0.25">
      <c r="A215" s="424"/>
      <c r="B215" s="424"/>
      <c r="C215" s="424"/>
      <c r="D215" s="424"/>
      <c r="E215" s="424"/>
      <c r="F215" s="424"/>
      <c r="G215" s="424"/>
      <c r="H215" s="424"/>
      <c r="I215" s="424"/>
      <c r="J215" s="424"/>
      <c r="K215" s="424"/>
      <c r="L215" s="424"/>
      <c r="M215" s="424"/>
      <c r="N215" s="424"/>
      <c r="O215" s="424"/>
      <c r="P215" s="424"/>
      <c r="Q215" s="424"/>
      <c r="R215" s="424"/>
      <c r="S215" s="424"/>
      <c r="T215" s="424"/>
      <c r="U215" s="424"/>
      <c r="V215" s="424"/>
      <c r="W215" s="424"/>
      <c r="X215" s="424"/>
      <c r="Y215" s="424"/>
      <c r="Z215" s="424"/>
    </row>
    <row r="216" spans="1:26" ht="15.75" customHeight="1" x14ac:dyDescent="0.25">
      <c r="A216" s="424"/>
      <c r="B216" s="424"/>
      <c r="C216" s="424"/>
      <c r="D216" s="424"/>
      <c r="E216" s="424"/>
      <c r="F216" s="424"/>
      <c r="G216" s="424"/>
      <c r="H216" s="424"/>
      <c r="I216" s="424"/>
      <c r="J216" s="424"/>
      <c r="K216" s="424"/>
      <c r="L216" s="424"/>
      <c r="M216" s="424"/>
      <c r="N216" s="424"/>
      <c r="O216" s="424"/>
      <c r="P216" s="424"/>
      <c r="Q216" s="424"/>
      <c r="R216" s="424"/>
      <c r="S216" s="424"/>
      <c r="T216" s="424"/>
      <c r="U216" s="424"/>
      <c r="V216" s="424"/>
      <c r="W216" s="424"/>
      <c r="X216" s="424"/>
      <c r="Y216" s="424"/>
      <c r="Z216" s="424"/>
    </row>
    <row r="217" spans="1:26" ht="15.75" customHeight="1" x14ac:dyDescent="0.25">
      <c r="A217" s="424"/>
      <c r="B217" s="424"/>
      <c r="C217" s="424"/>
      <c r="D217" s="424"/>
      <c r="E217" s="424"/>
      <c r="F217" s="424"/>
      <c r="G217" s="424"/>
      <c r="H217" s="424"/>
      <c r="I217" s="424"/>
      <c r="J217" s="424"/>
      <c r="K217" s="424"/>
      <c r="L217" s="424"/>
      <c r="M217" s="424"/>
      <c r="N217" s="424"/>
      <c r="O217" s="424"/>
      <c r="P217" s="424"/>
      <c r="Q217" s="424"/>
      <c r="R217" s="424"/>
      <c r="S217" s="424"/>
      <c r="T217" s="424"/>
      <c r="U217" s="424"/>
      <c r="V217" s="424"/>
      <c r="W217" s="424"/>
      <c r="X217" s="424"/>
      <c r="Y217" s="424"/>
      <c r="Z217" s="424"/>
    </row>
    <row r="218" spans="1:26" ht="15.75" customHeight="1" x14ac:dyDescent="0.25">
      <c r="A218" s="424"/>
      <c r="B218" s="424"/>
      <c r="C218" s="424"/>
      <c r="D218" s="424"/>
      <c r="E218" s="424"/>
      <c r="F218" s="424"/>
      <c r="G218" s="424"/>
      <c r="H218" s="424"/>
      <c r="I218" s="424"/>
      <c r="J218" s="424"/>
      <c r="K218" s="424"/>
      <c r="L218" s="424"/>
      <c r="M218" s="424"/>
      <c r="N218" s="424"/>
      <c r="O218" s="424"/>
      <c r="P218" s="424"/>
      <c r="Q218" s="424"/>
      <c r="R218" s="424"/>
      <c r="S218" s="424"/>
      <c r="T218" s="424"/>
      <c r="U218" s="424"/>
      <c r="V218" s="424"/>
      <c r="W218" s="424"/>
      <c r="X218" s="424"/>
      <c r="Y218" s="424"/>
      <c r="Z218" s="424"/>
    </row>
    <row r="219" spans="1:26" ht="15.75" customHeight="1" x14ac:dyDescent="0.25">
      <c r="A219" s="424"/>
      <c r="B219" s="424"/>
      <c r="C219" s="424"/>
      <c r="D219" s="424"/>
      <c r="E219" s="424"/>
      <c r="F219" s="424"/>
      <c r="G219" s="424"/>
      <c r="H219" s="424"/>
      <c r="I219" s="424"/>
      <c r="J219" s="424"/>
      <c r="K219" s="424"/>
      <c r="L219" s="424"/>
      <c r="M219" s="424"/>
      <c r="N219" s="424"/>
      <c r="O219" s="424"/>
      <c r="P219" s="424"/>
      <c r="Q219" s="424"/>
      <c r="R219" s="424"/>
      <c r="S219" s="424"/>
      <c r="T219" s="424"/>
      <c r="U219" s="424"/>
      <c r="V219" s="424"/>
      <c r="W219" s="424"/>
      <c r="X219" s="424"/>
      <c r="Y219" s="424"/>
      <c r="Z219" s="424"/>
    </row>
    <row r="220" spans="1:26" ht="15.75" customHeight="1" x14ac:dyDescent="0.25">
      <c r="A220" s="424"/>
      <c r="B220" s="424"/>
      <c r="C220" s="424"/>
      <c r="D220" s="424"/>
      <c r="E220" s="424"/>
      <c r="F220" s="424"/>
      <c r="G220" s="424"/>
      <c r="H220" s="424"/>
      <c r="I220" s="424"/>
      <c r="J220" s="424"/>
      <c r="K220" s="424"/>
      <c r="L220" s="424"/>
      <c r="M220" s="424"/>
      <c r="N220" s="424"/>
      <c r="O220" s="424"/>
      <c r="P220" s="424"/>
      <c r="Q220" s="424"/>
      <c r="R220" s="424"/>
      <c r="S220" s="424"/>
      <c r="T220" s="424"/>
      <c r="U220" s="424"/>
      <c r="V220" s="424"/>
      <c r="W220" s="424"/>
      <c r="X220" s="424"/>
      <c r="Y220" s="424"/>
      <c r="Z220" s="424"/>
    </row>
    <row r="221" spans="1:26" ht="15.75" customHeight="1" x14ac:dyDescent="0.25">
      <c r="A221" s="424"/>
      <c r="B221" s="424"/>
      <c r="C221" s="424"/>
      <c r="D221" s="424"/>
      <c r="E221" s="424"/>
      <c r="F221" s="424"/>
      <c r="G221" s="424"/>
      <c r="H221" s="424"/>
      <c r="I221" s="424"/>
      <c r="J221" s="424"/>
      <c r="K221" s="424"/>
      <c r="L221" s="424"/>
      <c r="M221" s="424"/>
      <c r="N221" s="424"/>
      <c r="O221" s="424"/>
      <c r="P221" s="424"/>
      <c r="Q221" s="424"/>
      <c r="R221" s="424"/>
      <c r="S221" s="424"/>
      <c r="T221" s="424"/>
      <c r="U221" s="424"/>
      <c r="V221" s="424"/>
      <c r="W221" s="424"/>
      <c r="X221" s="424"/>
      <c r="Y221" s="424"/>
      <c r="Z221" s="424"/>
    </row>
    <row r="222" spans="1:26" ht="15.75" customHeight="1" x14ac:dyDescent="0.25">
      <c r="A222" s="424"/>
      <c r="B222" s="424"/>
      <c r="C222" s="424"/>
      <c r="D222" s="424"/>
      <c r="E222" s="424"/>
      <c r="F222" s="424"/>
      <c r="G222" s="424"/>
      <c r="H222" s="424"/>
      <c r="I222" s="424"/>
      <c r="J222" s="424"/>
      <c r="K222" s="424"/>
      <c r="L222" s="424"/>
      <c r="M222" s="424"/>
      <c r="N222" s="424"/>
      <c r="O222" s="424"/>
      <c r="P222" s="424"/>
      <c r="Q222" s="424"/>
      <c r="R222" s="424"/>
      <c r="S222" s="424"/>
      <c r="T222" s="424"/>
      <c r="U222" s="424"/>
      <c r="V222" s="424"/>
      <c r="W222" s="424"/>
      <c r="X222" s="424"/>
      <c r="Y222" s="424"/>
      <c r="Z222" s="424"/>
    </row>
    <row r="223" spans="1:26" ht="15.75" customHeight="1" x14ac:dyDescent="0.25">
      <c r="A223" s="424"/>
      <c r="B223" s="424"/>
      <c r="C223" s="424"/>
      <c r="D223" s="424"/>
      <c r="E223" s="424"/>
      <c r="F223" s="424"/>
      <c r="G223" s="424"/>
      <c r="H223" s="424"/>
      <c r="I223" s="424"/>
      <c r="J223" s="424"/>
      <c r="K223" s="424"/>
      <c r="L223" s="424"/>
      <c r="M223" s="424"/>
      <c r="N223" s="424"/>
      <c r="O223" s="424"/>
      <c r="P223" s="424"/>
      <c r="Q223" s="424"/>
      <c r="R223" s="424"/>
      <c r="S223" s="424"/>
      <c r="T223" s="424"/>
      <c r="U223" s="424"/>
      <c r="V223" s="424"/>
      <c r="W223" s="424"/>
      <c r="X223" s="424"/>
      <c r="Y223" s="424"/>
      <c r="Z223" s="424"/>
    </row>
    <row r="224" spans="1:26" ht="15.75" customHeight="1" x14ac:dyDescent="0.25">
      <c r="A224" s="424"/>
      <c r="B224" s="424"/>
      <c r="C224" s="424"/>
      <c r="D224" s="424"/>
      <c r="E224" s="424"/>
      <c r="F224" s="424"/>
      <c r="G224" s="424"/>
      <c r="H224" s="424"/>
      <c r="I224" s="424"/>
      <c r="J224" s="424"/>
      <c r="K224" s="424"/>
      <c r="L224" s="424"/>
      <c r="M224" s="424"/>
      <c r="N224" s="424"/>
      <c r="O224" s="424"/>
      <c r="P224" s="424"/>
      <c r="Q224" s="424"/>
      <c r="R224" s="424"/>
      <c r="S224" s="424"/>
      <c r="T224" s="424"/>
      <c r="U224" s="424"/>
      <c r="V224" s="424"/>
      <c r="W224" s="424"/>
      <c r="X224" s="424"/>
      <c r="Y224" s="424"/>
      <c r="Z224" s="424"/>
    </row>
    <row r="225" spans="1:26" ht="15.75" customHeight="1" x14ac:dyDescent="0.25">
      <c r="A225" s="424"/>
      <c r="B225" s="424"/>
      <c r="C225" s="424"/>
      <c r="D225" s="424"/>
      <c r="E225" s="424"/>
      <c r="F225" s="424"/>
      <c r="G225" s="424"/>
      <c r="H225" s="424"/>
      <c r="I225" s="424"/>
      <c r="J225" s="424"/>
      <c r="K225" s="424"/>
      <c r="L225" s="424"/>
      <c r="M225" s="424"/>
      <c r="N225" s="424"/>
      <c r="O225" s="424"/>
      <c r="P225" s="424"/>
      <c r="Q225" s="424"/>
      <c r="R225" s="424"/>
      <c r="S225" s="424"/>
      <c r="T225" s="424"/>
      <c r="U225" s="424"/>
      <c r="V225" s="424"/>
      <c r="W225" s="424"/>
      <c r="X225" s="424"/>
      <c r="Y225" s="424"/>
      <c r="Z225" s="424"/>
    </row>
    <row r="226" spans="1:26" ht="15.75" customHeight="1" x14ac:dyDescent="0.25">
      <c r="A226" s="424"/>
      <c r="B226" s="424"/>
      <c r="C226" s="424"/>
      <c r="D226" s="424"/>
      <c r="E226" s="424"/>
      <c r="F226" s="424"/>
      <c r="G226" s="424"/>
      <c r="H226" s="424"/>
      <c r="I226" s="424"/>
      <c r="J226" s="424"/>
      <c r="K226" s="424"/>
      <c r="L226" s="424"/>
      <c r="M226" s="424"/>
      <c r="N226" s="424"/>
      <c r="O226" s="424"/>
      <c r="P226" s="424"/>
      <c r="Q226" s="424"/>
      <c r="R226" s="424"/>
      <c r="S226" s="424"/>
      <c r="T226" s="424"/>
      <c r="U226" s="424"/>
      <c r="V226" s="424"/>
      <c r="W226" s="424"/>
      <c r="X226" s="424"/>
      <c r="Y226" s="424"/>
      <c r="Z226" s="424"/>
    </row>
    <row r="227" spans="1:26" ht="15.75" customHeight="1" x14ac:dyDescent="0.25">
      <c r="A227" s="424"/>
      <c r="B227" s="424"/>
      <c r="C227" s="424"/>
      <c r="D227" s="424"/>
      <c r="E227" s="424"/>
      <c r="F227" s="424"/>
      <c r="G227" s="424"/>
      <c r="H227" s="424"/>
      <c r="I227" s="424"/>
      <c r="J227" s="424"/>
      <c r="K227" s="424"/>
      <c r="L227" s="424"/>
      <c r="M227" s="424"/>
      <c r="N227" s="424"/>
      <c r="O227" s="424"/>
      <c r="P227" s="424"/>
      <c r="Q227" s="424"/>
      <c r="R227" s="424"/>
      <c r="S227" s="424"/>
      <c r="T227" s="424"/>
      <c r="U227" s="424"/>
      <c r="V227" s="424"/>
      <c r="W227" s="424"/>
      <c r="X227" s="424"/>
      <c r="Y227" s="424"/>
      <c r="Z227" s="424"/>
    </row>
    <row r="228" spans="1:26" ht="15.75" customHeight="1" x14ac:dyDescent="0.25">
      <c r="A228" s="424"/>
      <c r="B228" s="424"/>
      <c r="C228" s="424"/>
      <c r="D228" s="424"/>
      <c r="E228" s="424"/>
      <c r="F228" s="424"/>
      <c r="G228" s="424"/>
      <c r="H228" s="424"/>
      <c r="I228" s="424"/>
      <c r="J228" s="424"/>
      <c r="K228" s="424"/>
      <c r="L228" s="424"/>
      <c r="M228" s="424"/>
      <c r="N228" s="424"/>
      <c r="O228" s="424"/>
      <c r="P228" s="424"/>
      <c r="Q228" s="424"/>
      <c r="R228" s="424"/>
      <c r="S228" s="424"/>
      <c r="T228" s="424"/>
      <c r="U228" s="424"/>
      <c r="V228" s="424"/>
      <c r="W228" s="424"/>
      <c r="X228" s="424"/>
      <c r="Y228" s="424"/>
      <c r="Z228" s="424"/>
    </row>
    <row r="229" spans="1:26" ht="15.75" customHeight="1" x14ac:dyDescent="0.25">
      <c r="A229" s="424"/>
      <c r="B229" s="424"/>
      <c r="C229" s="424"/>
      <c r="D229" s="424"/>
      <c r="E229" s="424"/>
      <c r="F229" s="424"/>
      <c r="G229" s="424"/>
      <c r="H229" s="424"/>
      <c r="I229" s="424"/>
      <c r="J229" s="424"/>
      <c r="K229" s="424"/>
      <c r="L229" s="424"/>
      <c r="M229" s="424"/>
      <c r="N229" s="424"/>
      <c r="O229" s="424"/>
      <c r="P229" s="424"/>
      <c r="Q229" s="424"/>
      <c r="R229" s="424"/>
      <c r="S229" s="424"/>
      <c r="T229" s="424"/>
      <c r="U229" s="424"/>
      <c r="V229" s="424"/>
      <c r="W229" s="424"/>
      <c r="X229" s="424"/>
      <c r="Y229" s="424"/>
      <c r="Z229" s="424"/>
    </row>
    <row r="230" spans="1:26" ht="15.75" customHeight="1" x14ac:dyDescent="0.25">
      <c r="A230" s="424"/>
      <c r="B230" s="424"/>
      <c r="C230" s="424"/>
      <c r="D230" s="424"/>
      <c r="E230" s="424"/>
      <c r="F230" s="424"/>
      <c r="G230" s="424"/>
      <c r="H230" s="424"/>
      <c r="I230" s="424"/>
      <c r="J230" s="424"/>
      <c r="K230" s="424"/>
      <c r="L230" s="424"/>
      <c r="M230" s="424"/>
      <c r="N230" s="424"/>
      <c r="O230" s="424"/>
      <c r="P230" s="424"/>
      <c r="Q230" s="424"/>
      <c r="R230" s="424"/>
      <c r="S230" s="424"/>
      <c r="T230" s="424"/>
      <c r="U230" s="424"/>
      <c r="V230" s="424"/>
      <c r="W230" s="424"/>
      <c r="X230" s="424"/>
      <c r="Y230" s="424"/>
      <c r="Z230" s="424"/>
    </row>
    <row r="231" spans="1:26" ht="15.75" customHeight="1" x14ac:dyDescent="0.25">
      <c r="A231" s="424"/>
      <c r="B231" s="424"/>
      <c r="C231" s="424"/>
      <c r="D231" s="424"/>
      <c r="E231" s="424"/>
      <c r="F231" s="424"/>
      <c r="G231" s="424"/>
      <c r="H231" s="424"/>
      <c r="I231" s="424"/>
      <c r="J231" s="424"/>
      <c r="K231" s="424"/>
      <c r="L231" s="424"/>
      <c r="M231" s="424"/>
      <c r="N231" s="424"/>
      <c r="O231" s="424"/>
      <c r="P231" s="424"/>
      <c r="Q231" s="424"/>
      <c r="R231" s="424"/>
      <c r="S231" s="424"/>
      <c r="T231" s="424"/>
      <c r="U231" s="424"/>
      <c r="V231" s="424"/>
      <c r="W231" s="424"/>
      <c r="X231" s="424"/>
      <c r="Y231" s="424"/>
      <c r="Z231" s="424"/>
    </row>
    <row r="232" spans="1:26" ht="15.75" customHeight="1" x14ac:dyDescent="0.25">
      <c r="A232" s="424"/>
      <c r="B232" s="424"/>
      <c r="C232" s="424"/>
      <c r="D232" s="424"/>
      <c r="E232" s="424"/>
      <c r="F232" s="424"/>
      <c r="G232" s="424"/>
      <c r="H232" s="424"/>
      <c r="I232" s="424"/>
      <c r="J232" s="424"/>
      <c r="K232" s="424"/>
      <c r="L232" s="424"/>
      <c r="M232" s="424"/>
      <c r="N232" s="424"/>
      <c r="O232" s="424"/>
      <c r="P232" s="424"/>
      <c r="Q232" s="424"/>
      <c r="R232" s="424"/>
      <c r="S232" s="424"/>
      <c r="T232" s="424"/>
      <c r="U232" s="424"/>
      <c r="V232" s="424"/>
      <c r="W232" s="424"/>
      <c r="X232" s="424"/>
      <c r="Y232" s="424"/>
      <c r="Z232" s="424"/>
    </row>
    <row r="233" spans="1:26" ht="15.75" customHeight="1" x14ac:dyDescent="0.25">
      <c r="A233" s="424"/>
      <c r="B233" s="424"/>
      <c r="C233" s="424"/>
      <c r="D233" s="424"/>
      <c r="E233" s="424"/>
      <c r="F233" s="424"/>
      <c r="G233" s="424"/>
      <c r="H233" s="424"/>
      <c r="I233" s="424"/>
      <c r="J233" s="424"/>
      <c r="K233" s="424"/>
      <c r="L233" s="424"/>
      <c r="M233" s="424"/>
      <c r="N233" s="424"/>
      <c r="O233" s="424"/>
      <c r="P233" s="424"/>
      <c r="Q233" s="424"/>
      <c r="R233" s="424"/>
      <c r="S233" s="424"/>
      <c r="T233" s="424"/>
      <c r="U233" s="424"/>
      <c r="V233" s="424"/>
      <c r="W233" s="424"/>
      <c r="X233" s="424"/>
      <c r="Y233" s="424"/>
      <c r="Z233" s="424"/>
    </row>
    <row r="234" spans="1:26" ht="15.75" customHeight="1" x14ac:dyDescent="0.25">
      <c r="A234" s="424"/>
      <c r="B234" s="424"/>
      <c r="C234" s="424"/>
      <c r="D234" s="424"/>
      <c r="E234" s="424"/>
      <c r="F234" s="424"/>
      <c r="G234" s="424"/>
      <c r="H234" s="424"/>
      <c r="I234" s="424"/>
      <c r="J234" s="424"/>
      <c r="K234" s="424"/>
      <c r="L234" s="424"/>
      <c r="M234" s="424"/>
      <c r="N234" s="424"/>
      <c r="O234" s="424"/>
      <c r="P234" s="424"/>
      <c r="Q234" s="424"/>
      <c r="R234" s="424"/>
      <c r="S234" s="424"/>
      <c r="T234" s="424"/>
      <c r="U234" s="424"/>
      <c r="V234" s="424"/>
      <c r="W234" s="424"/>
      <c r="X234" s="424"/>
      <c r="Y234" s="424"/>
      <c r="Z234" s="424"/>
    </row>
    <row r="235" spans="1:26" ht="15.75" customHeight="1" x14ac:dyDescent="0.25">
      <c r="A235" s="424"/>
      <c r="B235" s="424"/>
      <c r="C235" s="424"/>
      <c r="D235" s="424"/>
      <c r="E235" s="424"/>
      <c r="F235" s="424"/>
      <c r="G235" s="424"/>
      <c r="H235" s="424"/>
      <c r="I235" s="424"/>
      <c r="J235" s="424"/>
      <c r="K235" s="424"/>
      <c r="L235" s="424"/>
      <c r="M235" s="424"/>
      <c r="N235" s="424"/>
      <c r="O235" s="424"/>
      <c r="P235" s="424"/>
      <c r="Q235" s="424"/>
      <c r="R235" s="424"/>
      <c r="S235" s="424"/>
      <c r="T235" s="424"/>
      <c r="U235" s="424"/>
      <c r="V235" s="424"/>
      <c r="W235" s="424"/>
      <c r="X235" s="424"/>
      <c r="Y235" s="424"/>
      <c r="Z235" s="424"/>
    </row>
    <row r="236" spans="1:26" ht="15.75" customHeight="1" x14ac:dyDescent="0.25">
      <c r="A236" s="424"/>
      <c r="B236" s="424"/>
      <c r="C236" s="424"/>
      <c r="D236" s="424"/>
      <c r="E236" s="424"/>
      <c r="F236" s="424"/>
      <c r="G236" s="424"/>
      <c r="H236" s="424"/>
      <c r="I236" s="424"/>
      <c r="J236" s="424"/>
      <c r="K236" s="424"/>
      <c r="L236" s="424"/>
      <c r="M236" s="424"/>
      <c r="N236" s="424"/>
      <c r="O236" s="424"/>
      <c r="P236" s="424"/>
      <c r="Q236" s="424"/>
      <c r="R236" s="424"/>
      <c r="S236" s="424"/>
      <c r="T236" s="424"/>
      <c r="U236" s="424"/>
      <c r="V236" s="424"/>
      <c r="W236" s="424"/>
      <c r="X236" s="424"/>
      <c r="Y236" s="424"/>
      <c r="Z236" s="424"/>
    </row>
    <row r="237" spans="1:26" ht="15.75" customHeight="1" x14ac:dyDescent="0.25">
      <c r="A237" s="424"/>
      <c r="B237" s="424"/>
      <c r="C237" s="424"/>
      <c r="D237" s="424"/>
      <c r="E237" s="424"/>
      <c r="F237" s="424"/>
      <c r="G237" s="424"/>
      <c r="H237" s="424"/>
      <c r="I237" s="424"/>
      <c r="J237" s="424"/>
      <c r="K237" s="424"/>
      <c r="L237" s="424"/>
      <c r="M237" s="424"/>
      <c r="N237" s="424"/>
      <c r="O237" s="424"/>
      <c r="P237" s="424"/>
      <c r="Q237" s="424"/>
      <c r="R237" s="424"/>
      <c r="S237" s="424"/>
      <c r="T237" s="424"/>
      <c r="U237" s="424"/>
      <c r="V237" s="424"/>
      <c r="W237" s="424"/>
      <c r="X237" s="424"/>
      <c r="Y237" s="424"/>
      <c r="Z237" s="424"/>
    </row>
    <row r="238" spans="1:26" ht="15.75" customHeight="1" x14ac:dyDescent="0.25">
      <c r="A238" s="424"/>
      <c r="B238" s="424"/>
      <c r="C238" s="424"/>
      <c r="D238" s="424"/>
      <c r="E238" s="424"/>
      <c r="F238" s="424"/>
      <c r="G238" s="424"/>
      <c r="H238" s="424"/>
      <c r="I238" s="424"/>
      <c r="J238" s="424"/>
      <c r="K238" s="424"/>
      <c r="L238" s="424"/>
      <c r="M238" s="424"/>
      <c r="N238" s="424"/>
      <c r="O238" s="424"/>
      <c r="P238" s="424"/>
      <c r="Q238" s="424"/>
      <c r="R238" s="424"/>
      <c r="S238" s="424"/>
      <c r="T238" s="424"/>
      <c r="U238" s="424"/>
      <c r="V238" s="424"/>
      <c r="W238" s="424"/>
      <c r="X238" s="424"/>
      <c r="Y238" s="424"/>
      <c r="Z238" s="424"/>
    </row>
    <row r="239" spans="1:26" ht="15.75" customHeight="1" x14ac:dyDescent="0.25">
      <c r="A239" s="424"/>
      <c r="B239" s="424"/>
      <c r="C239" s="424"/>
      <c r="D239" s="424"/>
      <c r="E239" s="424"/>
      <c r="F239" s="424"/>
      <c r="G239" s="424"/>
      <c r="H239" s="424"/>
      <c r="I239" s="424"/>
      <c r="J239" s="424"/>
      <c r="K239" s="424"/>
      <c r="L239" s="424"/>
      <c r="M239" s="424"/>
      <c r="N239" s="424"/>
      <c r="O239" s="424"/>
      <c r="P239" s="424"/>
      <c r="Q239" s="424"/>
      <c r="R239" s="424"/>
      <c r="S239" s="424"/>
      <c r="T239" s="424"/>
      <c r="U239" s="424"/>
      <c r="V239" s="424"/>
      <c r="W239" s="424"/>
      <c r="X239" s="424"/>
      <c r="Y239" s="424"/>
      <c r="Z239" s="424"/>
    </row>
    <row r="240" spans="1:26" ht="15.75" customHeight="1" x14ac:dyDescent="0.25">
      <c r="A240" s="424"/>
      <c r="B240" s="424"/>
      <c r="C240" s="424"/>
      <c r="D240" s="424"/>
      <c r="E240" s="424"/>
      <c r="F240" s="424"/>
      <c r="G240" s="424"/>
      <c r="H240" s="424"/>
      <c r="I240" s="424"/>
      <c r="J240" s="424"/>
      <c r="K240" s="424"/>
      <c r="L240" s="424"/>
      <c r="M240" s="424"/>
      <c r="N240" s="424"/>
      <c r="O240" s="424"/>
      <c r="P240" s="424"/>
      <c r="Q240" s="424"/>
      <c r="R240" s="424"/>
      <c r="S240" s="424"/>
      <c r="T240" s="424"/>
      <c r="U240" s="424"/>
      <c r="V240" s="424"/>
      <c r="W240" s="424"/>
      <c r="X240" s="424"/>
      <c r="Y240" s="424"/>
      <c r="Z240" s="424"/>
    </row>
    <row r="241" spans="1:26" ht="15.75" customHeight="1" x14ac:dyDescent="0.25">
      <c r="A241" s="424"/>
      <c r="B241" s="424"/>
      <c r="C241" s="424"/>
      <c r="D241" s="424"/>
      <c r="E241" s="424"/>
      <c r="F241" s="424"/>
      <c r="G241" s="424"/>
      <c r="H241" s="424"/>
      <c r="I241" s="424"/>
      <c r="J241" s="424"/>
      <c r="K241" s="424"/>
      <c r="L241" s="424"/>
      <c r="M241" s="424"/>
      <c r="N241" s="424"/>
      <c r="O241" s="424"/>
      <c r="P241" s="424"/>
      <c r="Q241" s="424"/>
      <c r="R241" s="424"/>
      <c r="S241" s="424"/>
      <c r="T241" s="424"/>
      <c r="U241" s="424"/>
      <c r="V241" s="424"/>
      <c r="W241" s="424"/>
      <c r="X241" s="424"/>
      <c r="Y241" s="424"/>
      <c r="Z241" s="424"/>
    </row>
    <row r="242" spans="1:26" ht="15.75" customHeight="1" x14ac:dyDescent="0.25">
      <c r="A242" s="424"/>
      <c r="B242" s="424"/>
      <c r="C242" s="424"/>
      <c r="D242" s="424"/>
      <c r="E242" s="424"/>
      <c r="F242" s="424"/>
      <c r="G242" s="424"/>
      <c r="H242" s="424"/>
      <c r="I242" s="424"/>
      <c r="J242" s="424"/>
      <c r="K242" s="424"/>
      <c r="L242" s="424"/>
      <c r="M242" s="424"/>
      <c r="N242" s="424"/>
      <c r="O242" s="424"/>
      <c r="P242" s="424"/>
      <c r="Q242" s="424"/>
      <c r="R242" s="424"/>
      <c r="S242" s="424"/>
      <c r="T242" s="424"/>
      <c r="U242" s="424"/>
      <c r="V242" s="424"/>
      <c r="W242" s="424"/>
      <c r="X242" s="424"/>
      <c r="Y242" s="424"/>
      <c r="Z242" s="424"/>
    </row>
    <row r="243" spans="1:26" ht="15.75" customHeight="1" x14ac:dyDescent="0.25">
      <c r="A243" s="424"/>
      <c r="B243" s="424"/>
      <c r="C243" s="424"/>
      <c r="D243" s="424"/>
      <c r="E243" s="424"/>
      <c r="F243" s="424"/>
      <c r="G243" s="424"/>
      <c r="H243" s="424"/>
      <c r="I243" s="424"/>
      <c r="J243" s="424"/>
      <c r="K243" s="424"/>
      <c r="L243" s="424"/>
      <c r="M243" s="424"/>
      <c r="N243" s="424"/>
      <c r="O243" s="424"/>
      <c r="P243" s="424"/>
      <c r="Q243" s="424"/>
      <c r="R243" s="424"/>
      <c r="S243" s="424"/>
      <c r="T243" s="424"/>
      <c r="U243" s="424"/>
      <c r="V243" s="424"/>
      <c r="W243" s="424"/>
      <c r="X243" s="424"/>
      <c r="Y243" s="424"/>
      <c r="Z243" s="424"/>
    </row>
    <row r="244" spans="1:26" ht="15.75" customHeight="1" x14ac:dyDescent="0.25">
      <c r="A244" s="424"/>
      <c r="B244" s="424"/>
      <c r="C244" s="424"/>
      <c r="D244" s="424"/>
      <c r="E244" s="424"/>
      <c r="F244" s="424"/>
      <c r="G244" s="424"/>
      <c r="H244" s="424"/>
      <c r="I244" s="424"/>
      <c r="J244" s="424"/>
      <c r="K244" s="424"/>
      <c r="L244" s="424"/>
      <c r="M244" s="424"/>
      <c r="N244" s="424"/>
      <c r="O244" s="424"/>
      <c r="P244" s="424"/>
      <c r="Q244" s="424"/>
      <c r="R244" s="424"/>
      <c r="S244" s="424"/>
      <c r="T244" s="424"/>
      <c r="U244" s="424"/>
      <c r="V244" s="424"/>
      <c r="W244" s="424"/>
      <c r="X244" s="424"/>
      <c r="Y244" s="424"/>
      <c r="Z244" s="424"/>
    </row>
    <row r="245" spans="1:26" ht="15.75" customHeight="1" x14ac:dyDescent="0.25">
      <c r="A245" s="424"/>
      <c r="B245" s="424"/>
      <c r="C245" s="424"/>
      <c r="D245" s="424"/>
      <c r="E245" s="424"/>
      <c r="F245" s="424"/>
      <c r="G245" s="424"/>
      <c r="H245" s="424"/>
      <c r="I245" s="424"/>
      <c r="J245" s="424"/>
      <c r="K245" s="424"/>
      <c r="L245" s="424"/>
      <c r="M245" s="424"/>
      <c r="N245" s="424"/>
      <c r="O245" s="424"/>
      <c r="P245" s="424"/>
      <c r="Q245" s="424"/>
      <c r="R245" s="424"/>
      <c r="S245" s="424"/>
      <c r="T245" s="424"/>
      <c r="U245" s="424"/>
      <c r="V245" s="424"/>
      <c r="W245" s="424"/>
      <c r="X245" s="424"/>
      <c r="Y245" s="424"/>
      <c r="Z245" s="424"/>
    </row>
    <row r="246" spans="1:26" ht="15.75" customHeight="1" x14ac:dyDescent="0.25">
      <c r="A246" s="424"/>
      <c r="B246" s="424"/>
      <c r="C246" s="424"/>
      <c r="D246" s="424"/>
      <c r="E246" s="424"/>
      <c r="F246" s="424"/>
      <c r="G246" s="424"/>
      <c r="H246" s="424"/>
      <c r="I246" s="424"/>
      <c r="J246" s="424"/>
      <c r="K246" s="424"/>
      <c r="L246" s="424"/>
      <c r="M246" s="424"/>
      <c r="N246" s="424"/>
      <c r="O246" s="424"/>
      <c r="P246" s="424"/>
      <c r="Q246" s="424"/>
      <c r="R246" s="424"/>
      <c r="S246" s="424"/>
      <c r="T246" s="424"/>
      <c r="U246" s="424"/>
      <c r="V246" s="424"/>
      <c r="W246" s="424"/>
      <c r="X246" s="424"/>
      <c r="Y246" s="424"/>
      <c r="Z246" s="424"/>
    </row>
    <row r="247" spans="1:26" ht="15.75" customHeight="1" x14ac:dyDescent="0.25">
      <c r="A247" s="424"/>
      <c r="B247" s="424"/>
      <c r="C247" s="424"/>
      <c r="D247" s="424"/>
      <c r="E247" s="424"/>
      <c r="F247" s="424"/>
      <c r="G247" s="424"/>
      <c r="H247" s="424"/>
      <c r="I247" s="424"/>
      <c r="J247" s="424"/>
      <c r="K247" s="424"/>
      <c r="L247" s="424"/>
      <c r="M247" s="424"/>
      <c r="N247" s="424"/>
      <c r="O247" s="424"/>
      <c r="P247" s="424"/>
      <c r="Q247" s="424"/>
      <c r="R247" s="424"/>
      <c r="S247" s="424"/>
      <c r="T247" s="424"/>
      <c r="U247" s="424"/>
      <c r="V247" s="424"/>
      <c r="W247" s="424"/>
      <c r="X247" s="424"/>
      <c r="Y247" s="424"/>
      <c r="Z247" s="424"/>
    </row>
    <row r="248" spans="1:26" ht="15.75" customHeight="1" x14ac:dyDescent="0.25">
      <c r="A248" s="424"/>
      <c r="B248" s="424"/>
      <c r="C248" s="424"/>
      <c r="D248" s="424"/>
      <c r="E248" s="424"/>
      <c r="F248" s="424"/>
      <c r="G248" s="424"/>
      <c r="H248" s="424"/>
      <c r="I248" s="424"/>
      <c r="J248" s="424"/>
      <c r="K248" s="424"/>
      <c r="L248" s="424"/>
      <c r="M248" s="424"/>
      <c r="N248" s="424"/>
      <c r="O248" s="424"/>
      <c r="P248" s="424"/>
      <c r="Q248" s="424"/>
      <c r="R248" s="424"/>
      <c r="S248" s="424"/>
      <c r="T248" s="424"/>
      <c r="U248" s="424"/>
      <c r="V248" s="424"/>
      <c r="W248" s="424"/>
      <c r="X248" s="424"/>
      <c r="Y248" s="424"/>
      <c r="Z248" s="424"/>
    </row>
    <row r="249" spans="1:26" ht="15.75" customHeight="1" x14ac:dyDescent="0.25">
      <c r="A249" s="424"/>
      <c r="B249" s="424"/>
      <c r="C249" s="424"/>
      <c r="D249" s="424"/>
      <c r="E249" s="424"/>
      <c r="F249" s="424"/>
      <c r="G249" s="424"/>
      <c r="H249" s="424"/>
      <c r="I249" s="424"/>
      <c r="J249" s="424"/>
      <c r="K249" s="424"/>
      <c r="L249" s="424"/>
      <c r="M249" s="424"/>
      <c r="N249" s="424"/>
      <c r="O249" s="424"/>
      <c r="P249" s="424"/>
      <c r="Q249" s="424"/>
      <c r="R249" s="424"/>
      <c r="S249" s="424"/>
      <c r="T249" s="424"/>
      <c r="U249" s="424"/>
      <c r="V249" s="424"/>
      <c r="W249" s="424"/>
      <c r="X249" s="424"/>
      <c r="Y249" s="424"/>
      <c r="Z249" s="424"/>
    </row>
    <row r="250" spans="1:26" ht="15.75" customHeight="1" x14ac:dyDescent="0.25">
      <c r="A250" s="424"/>
      <c r="B250" s="424"/>
      <c r="C250" s="424"/>
      <c r="D250" s="424"/>
      <c r="E250" s="424"/>
      <c r="F250" s="424"/>
      <c r="G250" s="424"/>
      <c r="H250" s="424"/>
      <c r="I250" s="424"/>
      <c r="J250" s="424"/>
      <c r="K250" s="424"/>
      <c r="L250" s="424"/>
      <c r="M250" s="424"/>
      <c r="N250" s="424"/>
      <c r="O250" s="424"/>
      <c r="P250" s="424"/>
      <c r="Q250" s="424"/>
      <c r="R250" s="424"/>
      <c r="S250" s="424"/>
      <c r="T250" s="424"/>
      <c r="U250" s="424"/>
      <c r="V250" s="424"/>
      <c r="W250" s="424"/>
      <c r="X250" s="424"/>
      <c r="Y250" s="424"/>
      <c r="Z250" s="424"/>
    </row>
    <row r="251" spans="1:26" ht="15.75" customHeight="1" x14ac:dyDescent="0.25">
      <c r="A251" s="424"/>
      <c r="B251" s="424"/>
      <c r="C251" s="424"/>
      <c r="D251" s="424"/>
      <c r="E251" s="424"/>
      <c r="F251" s="424"/>
      <c r="G251" s="424"/>
      <c r="H251" s="424"/>
      <c r="I251" s="424"/>
      <c r="J251" s="424"/>
      <c r="K251" s="424"/>
      <c r="L251" s="424"/>
      <c r="M251" s="424"/>
      <c r="N251" s="424"/>
      <c r="O251" s="424"/>
      <c r="P251" s="424"/>
      <c r="Q251" s="424"/>
      <c r="R251" s="424"/>
      <c r="S251" s="424"/>
      <c r="T251" s="424"/>
      <c r="U251" s="424"/>
      <c r="V251" s="424"/>
      <c r="W251" s="424"/>
      <c r="X251" s="424"/>
      <c r="Y251" s="424"/>
      <c r="Z251" s="424"/>
    </row>
    <row r="252" spans="1:26" ht="15.75" customHeight="1" x14ac:dyDescent="0.25">
      <c r="A252" s="424"/>
      <c r="B252" s="424"/>
      <c r="C252" s="424"/>
      <c r="D252" s="424"/>
      <c r="E252" s="424"/>
      <c r="F252" s="424"/>
      <c r="G252" s="424"/>
      <c r="H252" s="424"/>
      <c r="I252" s="424"/>
      <c r="J252" s="424"/>
      <c r="K252" s="424"/>
      <c r="L252" s="424"/>
      <c r="M252" s="424"/>
      <c r="N252" s="424"/>
      <c r="O252" s="424"/>
      <c r="P252" s="424"/>
      <c r="Q252" s="424"/>
      <c r="R252" s="424"/>
      <c r="S252" s="424"/>
      <c r="T252" s="424"/>
      <c r="U252" s="424"/>
      <c r="V252" s="424"/>
      <c r="W252" s="424"/>
      <c r="X252" s="424"/>
      <c r="Y252" s="424"/>
      <c r="Z252" s="424"/>
    </row>
    <row r="253" spans="1:26" ht="15.75" customHeight="1" x14ac:dyDescent="0.25">
      <c r="A253" s="424"/>
      <c r="B253" s="424"/>
      <c r="C253" s="424"/>
      <c r="D253" s="424"/>
      <c r="E253" s="424"/>
      <c r="F253" s="424"/>
      <c r="G253" s="424"/>
      <c r="H253" s="424"/>
      <c r="I253" s="424"/>
      <c r="J253" s="424"/>
      <c r="K253" s="424"/>
      <c r="L253" s="424"/>
      <c r="M253" s="424"/>
      <c r="N253" s="424"/>
      <c r="O253" s="424"/>
      <c r="P253" s="424"/>
      <c r="Q253" s="424"/>
      <c r="R253" s="424"/>
      <c r="S253" s="424"/>
      <c r="T253" s="424"/>
      <c r="U253" s="424"/>
      <c r="V253" s="424"/>
      <c r="W253" s="424"/>
      <c r="X253" s="424"/>
      <c r="Y253" s="424"/>
      <c r="Z253" s="424"/>
    </row>
    <row r="254" spans="1:26" ht="15.75" customHeight="1" x14ac:dyDescent="0.25">
      <c r="A254" s="424"/>
      <c r="B254" s="424"/>
      <c r="C254" s="424"/>
      <c r="D254" s="424"/>
      <c r="E254" s="424"/>
      <c r="F254" s="424"/>
      <c r="G254" s="424"/>
      <c r="H254" s="424"/>
      <c r="I254" s="424"/>
      <c r="J254" s="424"/>
      <c r="K254" s="424"/>
      <c r="L254" s="424"/>
      <c r="M254" s="424"/>
      <c r="N254" s="424"/>
      <c r="O254" s="424"/>
      <c r="P254" s="424"/>
      <c r="Q254" s="424"/>
      <c r="R254" s="424"/>
      <c r="S254" s="424"/>
      <c r="T254" s="424"/>
      <c r="U254" s="424"/>
      <c r="V254" s="424"/>
      <c r="W254" s="424"/>
      <c r="X254" s="424"/>
      <c r="Y254" s="424"/>
      <c r="Z254" s="424"/>
    </row>
    <row r="255" spans="1:26" ht="15.75" customHeight="1" x14ac:dyDescent="0.25">
      <c r="A255" s="424"/>
      <c r="B255" s="424"/>
      <c r="C255" s="424"/>
      <c r="D255" s="424"/>
      <c r="E255" s="424"/>
      <c r="F255" s="424"/>
      <c r="G255" s="424"/>
      <c r="H255" s="424"/>
      <c r="I255" s="424"/>
      <c r="J255" s="424"/>
      <c r="K255" s="424"/>
      <c r="L255" s="424"/>
      <c r="M255" s="424"/>
      <c r="N255" s="424"/>
      <c r="O255" s="424"/>
      <c r="P255" s="424"/>
      <c r="Q255" s="424"/>
      <c r="R255" s="424"/>
      <c r="S255" s="424"/>
      <c r="T255" s="424"/>
      <c r="U255" s="424"/>
      <c r="V255" s="424"/>
      <c r="W255" s="424"/>
      <c r="X255" s="424"/>
      <c r="Y255" s="424"/>
      <c r="Z255" s="424"/>
    </row>
    <row r="256" spans="1:26" ht="15.75" customHeight="1" x14ac:dyDescent="0.25">
      <c r="A256" s="424"/>
      <c r="B256" s="424"/>
      <c r="C256" s="424"/>
      <c r="D256" s="424"/>
      <c r="E256" s="424"/>
      <c r="F256" s="424"/>
      <c r="G256" s="424"/>
      <c r="H256" s="424"/>
      <c r="I256" s="424"/>
      <c r="J256" s="424"/>
      <c r="K256" s="424"/>
      <c r="L256" s="424"/>
      <c r="M256" s="424"/>
      <c r="N256" s="424"/>
      <c r="O256" s="424"/>
      <c r="P256" s="424"/>
      <c r="Q256" s="424"/>
      <c r="R256" s="424"/>
      <c r="S256" s="424"/>
      <c r="T256" s="424"/>
      <c r="U256" s="424"/>
      <c r="V256" s="424"/>
      <c r="W256" s="424"/>
      <c r="X256" s="424"/>
      <c r="Y256" s="424"/>
      <c r="Z256" s="424"/>
    </row>
    <row r="257" spans="1:26" ht="15.75" customHeight="1" x14ac:dyDescent="0.25">
      <c r="A257" s="424"/>
      <c r="B257" s="424"/>
      <c r="C257" s="424"/>
      <c r="D257" s="424"/>
      <c r="E257" s="424"/>
      <c r="F257" s="424"/>
      <c r="G257" s="424"/>
      <c r="H257" s="424"/>
      <c r="I257" s="424"/>
      <c r="J257" s="424"/>
      <c r="K257" s="424"/>
      <c r="L257" s="424"/>
      <c r="M257" s="424"/>
      <c r="N257" s="424"/>
      <c r="O257" s="424"/>
      <c r="P257" s="424"/>
      <c r="Q257" s="424"/>
      <c r="R257" s="424"/>
      <c r="S257" s="424"/>
      <c r="T257" s="424"/>
      <c r="U257" s="424"/>
      <c r="V257" s="424"/>
      <c r="W257" s="424"/>
      <c r="X257" s="424"/>
      <c r="Y257" s="424"/>
      <c r="Z257" s="424"/>
    </row>
    <row r="258" spans="1:26" ht="15.75" customHeight="1" x14ac:dyDescent="0.25">
      <c r="A258" s="424"/>
      <c r="B258" s="424"/>
      <c r="C258" s="424"/>
      <c r="D258" s="424"/>
      <c r="E258" s="424"/>
      <c r="F258" s="424"/>
      <c r="G258" s="424"/>
      <c r="H258" s="424"/>
      <c r="I258" s="424"/>
      <c r="J258" s="424"/>
      <c r="K258" s="424"/>
      <c r="L258" s="424"/>
      <c r="M258" s="424"/>
      <c r="N258" s="424"/>
      <c r="O258" s="424"/>
      <c r="P258" s="424"/>
      <c r="Q258" s="424"/>
      <c r="R258" s="424"/>
      <c r="S258" s="424"/>
      <c r="T258" s="424"/>
      <c r="U258" s="424"/>
      <c r="V258" s="424"/>
      <c r="W258" s="424"/>
      <c r="X258" s="424"/>
      <c r="Y258" s="424"/>
      <c r="Z258" s="424"/>
    </row>
    <row r="259" spans="1:26" ht="15.75" customHeight="1" x14ac:dyDescent="0.25">
      <c r="A259" s="424"/>
      <c r="B259" s="424"/>
      <c r="C259" s="424"/>
      <c r="D259" s="424"/>
      <c r="E259" s="424"/>
      <c r="F259" s="424"/>
      <c r="G259" s="424"/>
      <c r="H259" s="424"/>
      <c r="I259" s="424"/>
      <c r="J259" s="424"/>
      <c r="K259" s="424"/>
      <c r="L259" s="424"/>
      <c r="M259" s="424"/>
      <c r="N259" s="424"/>
      <c r="O259" s="424"/>
      <c r="P259" s="424"/>
      <c r="Q259" s="424"/>
      <c r="R259" s="424"/>
      <c r="S259" s="424"/>
      <c r="T259" s="424"/>
      <c r="U259" s="424"/>
      <c r="V259" s="424"/>
      <c r="W259" s="424"/>
      <c r="X259" s="424"/>
      <c r="Y259" s="424"/>
      <c r="Z259" s="424"/>
    </row>
    <row r="260" spans="1:26" ht="15.75" customHeight="1" x14ac:dyDescent="0.25">
      <c r="A260" s="424"/>
      <c r="B260" s="424"/>
      <c r="C260" s="424"/>
      <c r="D260" s="424"/>
      <c r="E260" s="424"/>
      <c r="F260" s="424"/>
      <c r="G260" s="424"/>
      <c r="H260" s="424"/>
      <c r="I260" s="424"/>
      <c r="J260" s="424"/>
      <c r="K260" s="424"/>
      <c r="L260" s="424"/>
      <c r="M260" s="424"/>
      <c r="N260" s="424"/>
      <c r="O260" s="424"/>
      <c r="P260" s="424"/>
      <c r="Q260" s="424"/>
      <c r="R260" s="424"/>
      <c r="S260" s="424"/>
      <c r="T260" s="424"/>
      <c r="U260" s="424"/>
      <c r="V260" s="424"/>
      <c r="W260" s="424"/>
      <c r="X260" s="424"/>
      <c r="Y260" s="424"/>
      <c r="Z260" s="424"/>
    </row>
    <row r="261" spans="1:26" ht="15.75" customHeight="1" x14ac:dyDescent="0.25">
      <c r="A261" s="424"/>
      <c r="B261" s="424"/>
      <c r="C261" s="424"/>
      <c r="D261" s="424"/>
      <c r="E261" s="424"/>
      <c r="F261" s="424"/>
      <c r="G261" s="424"/>
      <c r="H261" s="424"/>
      <c r="I261" s="424"/>
      <c r="J261" s="424"/>
      <c r="K261" s="424"/>
      <c r="L261" s="424"/>
      <c r="M261" s="424"/>
      <c r="N261" s="424"/>
      <c r="O261" s="424"/>
      <c r="P261" s="424"/>
      <c r="Q261" s="424"/>
      <c r="R261" s="424"/>
      <c r="S261" s="424"/>
      <c r="T261" s="424"/>
      <c r="U261" s="424"/>
      <c r="V261" s="424"/>
      <c r="W261" s="424"/>
      <c r="X261" s="424"/>
      <c r="Y261" s="424"/>
      <c r="Z261" s="424"/>
    </row>
    <row r="262" spans="1:26" ht="15.75" customHeight="1" x14ac:dyDescent="0.25">
      <c r="A262" s="424"/>
      <c r="B262" s="424"/>
      <c r="C262" s="424"/>
      <c r="D262" s="424"/>
      <c r="E262" s="424"/>
      <c r="F262" s="424"/>
      <c r="G262" s="424"/>
      <c r="H262" s="424"/>
      <c r="I262" s="424"/>
      <c r="J262" s="424"/>
      <c r="K262" s="424"/>
      <c r="L262" s="424"/>
      <c r="M262" s="424"/>
      <c r="N262" s="424"/>
      <c r="O262" s="424"/>
      <c r="P262" s="424"/>
      <c r="Q262" s="424"/>
      <c r="R262" s="424"/>
      <c r="S262" s="424"/>
      <c r="T262" s="424"/>
      <c r="U262" s="424"/>
      <c r="V262" s="424"/>
      <c r="W262" s="424"/>
      <c r="X262" s="424"/>
      <c r="Y262" s="424"/>
      <c r="Z262" s="424"/>
    </row>
    <row r="263" spans="1:26" ht="15.75" customHeight="1" x14ac:dyDescent="0.25">
      <c r="A263" s="424"/>
      <c r="B263" s="424"/>
      <c r="C263" s="424"/>
      <c r="D263" s="424"/>
      <c r="E263" s="424"/>
      <c r="F263" s="424"/>
      <c r="G263" s="424"/>
      <c r="H263" s="424"/>
      <c r="I263" s="424"/>
      <c r="J263" s="424"/>
      <c r="K263" s="424"/>
      <c r="L263" s="424"/>
      <c r="M263" s="424"/>
      <c r="N263" s="424"/>
      <c r="O263" s="424"/>
      <c r="P263" s="424"/>
      <c r="Q263" s="424"/>
      <c r="R263" s="424"/>
      <c r="S263" s="424"/>
      <c r="T263" s="424"/>
      <c r="U263" s="424"/>
      <c r="V263" s="424"/>
      <c r="W263" s="424"/>
      <c r="X263" s="424"/>
      <c r="Y263" s="424"/>
      <c r="Z263" s="424"/>
    </row>
    <row r="264" spans="1:26" ht="15.75" customHeight="1" x14ac:dyDescent="0.25">
      <c r="A264" s="424"/>
      <c r="B264" s="424"/>
      <c r="C264" s="424"/>
      <c r="D264" s="424"/>
      <c r="E264" s="424"/>
      <c r="F264" s="424"/>
      <c r="G264" s="424"/>
      <c r="H264" s="424"/>
      <c r="I264" s="424"/>
      <c r="J264" s="424"/>
      <c r="K264" s="424"/>
      <c r="L264" s="424"/>
      <c r="M264" s="424"/>
      <c r="N264" s="424"/>
      <c r="O264" s="424"/>
      <c r="P264" s="424"/>
      <c r="Q264" s="424"/>
      <c r="R264" s="424"/>
      <c r="S264" s="424"/>
      <c r="T264" s="424"/>
      <c r="U264" s="424"/>
      <c r="V264" s="424"/>
      <c r="W264" s="424"/>
      <c r="X264" s="424"/>
      <c r="Y264" s="424"/>
      <c r="Z264" s="424"/>
    </row>
    <row r="265" spans="1:26" ht="15.75" customHeight="1" x14ac:dyDescent="0.25">
      <c r="A265" s="424"/>
      <c r="B265" s="424"/>
      <c r="C265" s="42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row>
    <row r="266" spans="1:26" ht="15.75" customHeight="1" x14ac:dyDescent="0.25">
      <c r="A266" s="424"/>
      <c r="B266" s="424"/>
      <c r="C266" s="424"/>
      <c r="D266" s="424"/>
      <c r="E266" s="424"/>
      <c r="F266" s="424"/>
      <c r="G266" s="424"/>
      <c r="H266" s="424"/>
      <c r="I266" s="424"/>
      <c r="J266" s="424"/>
      <c r="K266" s="424"/>
      <c r="L266" s="424"/>
      <c r="M266" s="424"/>
      <c r="N266" s="424"/>
      <c r="O266" s="424"/>
      <c r="P266" s="424"/>
      <c r="Q266" s="424"/>
      <c r="R266" s="424"/>
      <c r="S266" s="424"/>
      <c r="T266" s="424"/>
      <c r="U266" s="424"/>
      <c r="V266" s="424"/>
      <c r="W266" s="424"/>
      <c r="X266" s="424"/>
      <c r="Y266" s="424"/>
      <c r="Z266" s="424"/>
    </row>
    <row r="267" spans="1:26" ht="15.75" customHeight="1" x14ac:dyDescent="0.25">
      <c r="A267" s="424"/>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row>
    <row r="268" spans="1:26" ht="15.75" customHeight="1" x14ac:dyDescent="0.25">
      <c r="A268" s="424"/>
      <c r="B268" s="424"/>
      <c r="C268" s="424"/>
      <c r="D268" s="424"/>
      <c r="E268" s="424"/>
      <c r="F268" s="424"/>
      <c r="G268" s="424"/>
      <c r="H268" s="424"/>
      <c r="I268" s="424"/>
      <c r="J268" s="424"/>
      <c r="K268" s="424"/>
      <c r="L268" s="424"/>
      <c r="M268" s="424"/>
      <c r="N268" s="424"/>
      <c r="O268" s="424"/>
      <c r="P268" s="424"/>
      <c r="Q268" s="424"/>
      <c r="R268" s="424"/>
      <c r="S268" s="424"/>
      <c r="T268" s="424"/>
      <c r="U268" s="424"/>
      <c r="V268" s="424"/>
      <c r="W268" s="424"/>
      <c r="X268" s="424"/>
      <c r="Y268" s="424"/>
      <c r="Z268" s="424"/>
    </row>
    <row r="269" spans="1:26" ht="15.75" customHeight="1" x14ac:dyDescent="0.25">
      <c r="A269" s="424"/>
      <c r="B269" s="424"/>
      <c r="C269" s="424"/>
      <c r="D269" s="424"/>
      <c r="E269" s="424"/>
      <c r="F269" s="424"/>
      <c r="G269" s="424"/>
      <c r="H269" s="424"/>
      <c r="I269" s="424"/>
      <c r="J269" s="424"/>
      <c r="K269" s="424"/>
      <c r="L269" s="424"/>
      <c r="M269" s="424"/>
      <c r="N269" s="424"/>
      <c r="O269" s="424"/>
      <c r="P269" s="424"/>
      <c r="Q269" s="424"/>
      <c r="R269" s="424"/>
      <c r="S269" s="424"/>
      <c r="T269" s="424"/>
      <c r="U269" s="424"/>
      <c r="V269" s="424"/>
      <c r="W269" s="424"/>
      <c r="X269" s="424"/>
      <c r="Y269" s="424"/>
      <c r="Z269" s="424"/>
    </row>
    <row r="270" spans="1:26" ht="15.75" customHeight="1" x14ac:dyDescent="0.25">
      <c r="A270" s="424"/>
      <c r="B270" s="424"/>
      <c r="C270" s="424"/>
      <c r="D270" s="424"/>
      <c r="E270" s="424"/>
      <c r="F270" s="424"/>
      <c r="G270" s="424"/>
      <c r="H270" s="424"/>
      <c r="I270" s="424"/>
      <c r="J270" s="424"/>
      <c r="K270" s="424"/>
      <c r="L270" s="424"/>
      <c r="M270" s="424"/>
      <c r="N270" s="424"/>
      <c r="O270" s="424"/>
      <c r="P270" s="424"/>
      <c r="Q270" s="424"/>
      <c r="R270" s="424"/>
      <c r="S270" s="424"/>
      <c r="T270" s="424"/>
      <c r="U270" s="424"/>
      <c r="V270" s="424"/>
      <c r="W270" s="424"/>
      <c r="X270" s="424"/>
      <c r="Y270" s="424"/>
      <c r="Z270" s="424"/>
    </row>
    <row r="271" spans="1:26" ht="15.75" customHeight="1" x14ac:dyDescent="0.25">
      <c r="A271" s="424"/>
      <c r="B271" s="424"/>
      <c r="C271" s="424"/>
      <c r="D271" s="424"/>
      <c r="E271" s="424"/>
      <c r="F271" s="424"/>
      <c r="G271" s="424"/>
      <c r="H271" s="424"/>
      <c r="I271" s="424"/>
      <c r="J271" s="424"/>
      <c r="K271" s="424"/>
      <c r="L271" s="424"/>
      <c r="M271" s="424"/>
      <c r="N271" s="424"/>
      <c r="O271" s="424"/>
      <c r="P271" s="424"/>
      <c r="Q271" s="424"/>
      <c r="R271" s="424"/>
      <c r="S271" s="424"/>
      <c r="T271" s="424"/>
      <c r="U271" s="424"/>
      <c r="V271" s="424"/>
      <c r="W271" s="424"/>
      <c r="X271" s="424"/>
      <c r="Y271" s="424"/>
      <c r="Z271" s="424"/>
    </row>
    <row r="272" spans="1:26" ht="15.75" customHeight="1" x14ac:dyDescent="0.25">
      <c r="A272" s="424"/>
      <c r="B272" s="424"/>
      <c r="C272" s="424"/>
      <c r="D272" s="424"/>
      <c r="E272" s="424"/>
      <c r="F272" s="424"/>
      <c r="G272" s="424"/>
      <c r="H272" s="424"/>
      <c r="I272" s="424"/>
      <c r="J272" s="424"/>
      <c r="K272" s="424"/>
      <c r="L272" s="424"/>
      <c r="M272" s="424"/>
      <c r="N272" s="424"/>
      <c r="O272" s="424"/>
      <c r="P272" s="424"/>
      <c r="Q272" s="424"/>
      <c r="R272" s="424"/>
      <c r="S272" s="424"/>
      <c r="T272" s="424"/>
      <c r="U272" s="424"/>
      <c r="V272" s="424"/>
      <c r="W272" s="424"/>
      <c r="X272" s="424"/>
      <c r="Y272" s="424"/>
      <c r="Z272" s="424"/>
    </row>
    <row r="273" spans="1:26" ht="15.75" customHeight="1" x14ac:dyDescent="0.25">
      <c r="A273" s="424"/>
      <c r="B273" s="424"/>
      <c r="C273" s="424"/>
      <c r="D273" s="424"/>
      <c r="E273" s="424"/>
      <c r="F273" s="424"/>
      <c r="G273" s="424"/>
      <c r="H273" s="424"/>
      <c r="I273" s="424"/>
      <c r="J273" s="424"/>
      <c r="K273" s="424"/>
      <c r="L273" s="424"/>
      <c r="M273" s="424"/>
      <c r="N273" s="424"/>
      <c r="O273" s="424"/>
      <c r="P273" s="424"/>
      <c r="Q273" s="424"/>
      <c r="R273" s="424"/>
      <c r="S273" s="424"/>
      <c r="T273" s="424"/>
      <c r="U273" s="424"/>
      <c r="V273" s="424"/>
      <c r="W273" s="424"/>
      <c r="X273" s="424"/>
      <c r="Y273" s="424"/>
      <c r="Z273" s="424"/>
    </row>
    <row r="274" spans="1:26" ht="15.75" customHeight="1" x14ac:dyDescent="0.25">
      <c r="A274" s="424"/>
      <c r="B274" s="424"/>
      <c r="C274" s="424"/>
      <c r="D274" s="424"/>
      <c r="E274" s="424"/>
      <c r="F274" s="424"/>
      <c r="G274" s="424"/>
      <c r="H274" s="424"/>
      <c r="I274" s="424"/>
      <c r="J274" s="424"/>
      <c r="K274" s="424"/>
      <c r="L274" s="424"/>
      <c r="M274" s="424"/>
      <c r="N274" s="424"/>
      <c r="O274" s="424"/>
      <c r="P274" s="424"/>
      <c r="Q274" s="424"/>
      <c r="R274" s="424"/>
      <c r="S274" s="424"/>
      <c r="T274" s="424"/>
      <c r="U274" s="424"/>
      <c r="V274" s="424"/>
      <c r="W274" s="424"/>
      <c r="X274" s="424"/>
      <c r="Y274" s="424"/>
      <c r="Z274" s="424"/>
    </row>
    <row r="275" spans="1:26" ht="15.75" customHeight="1" x14ac:dyDescent="0.25">
      <c r="A275" s="424"/>
      <c r="B275" s="424"/>
      <c r="C275" s="424"/>
      <c r="D275" s="424"/>
      <c r="E275" s="424"/>
      <c r="F275" s="424"/>
      <c r="G275" s="424"/>
      <c r="H275" s="424"/>
      <c r="I275" s="424"/>
      <c r="J275" s="424"/>
      <c r="K275" s="424"/>
      <c r="L275" s="424"/>
      <c r="M275" s="424"/>
      <c r="N275" s="424"/>
      <c r="O275" s="424"/>
      <c r="P275" s="424"/>
      <c r="Q275" s="424"/>
      <c r="R275" s="424"/>
      <c r="S275" s="424"/>
      <c r="T275" s="424"/>
      <c r="U275" s="424"/>
      <c r="V275" s="424"/>
      <c r="W275" s="424"/>
      <c r="X275" s="424"/>
      <c r="Y275" s="424"/>
      <c r="Z275" s="424"/>
    </row>
    <row r="276" spans="1:26" ht="15.75" customHeight="1" x14ac:dyDescent="0.25">
      <c r="A276" s="424"/>
      <c r="B276" s="424"/>
      <c r="C276" s="424"/>
      <c r="D276" s="424"/>
      <c r="E276" s="424"/>
      <c r="F276" s="424"/>
      <c r="G276" s="424"/>
      <c r="H276" s="424"/>
      <c r="I276" s="424"/>
      <c r="J276" s="424"/>
      <c r="K276" s="424"/>
      <c r="L276" s="424"/>
      <c r="M276" s="424"/>
      <c r="N276" s="424"/>
      <c r="O276" s="424"/>
      <c r="P276" s="424"/>
      <c r="Q276" s="424"/>
      <c r="R276" s="424"/>
      <c r="S276" s="424"/>
      <c r="T276" s="424"/>
      <c r="U276" s="424"/>
      <c r="V276" s="424"/>
      <c r="W276" s="424"/>
      <c r="X276" s="424"/>
      <c r="Y276" s="424"/>
      <c r="Z276" s="424"/>
    </row>
    <row r="277" spans="1:26" ht="15.75" customHeight="1" x14ac:dyDescent="0.25">
      <c r="A277" s="424"/>
      <c r="B277" s="424"/>
      <c r="C277" s="424"/>
      <c r="D277" s="424"/>
      <c r="E277" s="424"/>
      <c r="F277" s="424"/>
      <c r="G277" s="424"/>
      <c r="H277" s="424"/>
      <c r="I277" s="424"/>
      <c r="J277" s="424"/>
      <c r="K277" s="424"/>
      <c r="L277" s="424"/>
      <c r="M277" s="424"/>
      <c r="N277" s="424"/>
      <c r="O277" s="424"/>
      <c r="P277" s="424"/>
      <c r="Q277" s="424"/>
      <c r="R277" s="424"/>
      <c r="S277" s="424"/>
      <c r="T277" s="424"/>
      <c r="U277" s="424"/>
      <c r="V277" s="424"/>
      <c r="W277" s="424"/>
      <c r="X277" s="424"/>
      <c r="Y277" s="424"/>
      <c r="Z277" s="424"/>
    </row>
    <row r="278" spans="1:26" ht="15.75" customHeight="1" x14ac:dyDescent="0.25">
      <c r="A278" s="424"/>
      <c r="B278" s="424"/>
      <c r="C278" s="424"/>
      <c r="D278" s="424"/>
      <c r="E278" s="424"/>
      <c r="F278" s="424"/>
      <c r="G278" s="424"/>
      <c r="H278" s="424"/>
      <c r="I278" s="424"/>
      <c r="J278" s="424"/>
      <c r="K278" s="424"/>
      <c r="L278" s="424"/>
      <c r="M278" s="424"/>
      <c r="N278" s="424"/>
      <c r="O278" s="424"/>
      <c r="P278" s="424"/>
      <c r="Q278" s="424"/>
      <c r="R278" s="424"/>
      <c r="S278" s="424"/>
      <c r="T278" s="424"/>
      <c r="U278" s="424"/>
      <c r="V278" s="424"/>
      <c r="W278" s="424"/>
      <c r="X278" s="424"/>
      <c r="Y278" s="424"/>
      <c r="Z278" s="424"/>
    </row>
    <row r="279" spans="1:26" ht="15.75" customHeight="1" x14ac:dyDescent="0.25">
      <c r="A279" s="424"/>
      <c r="B279" s="424"/>
      <c r="C279" s="424"/>
      <c r="D279" s="424"/>
      <c r="E279" s="424"/>
      <c r="F279" s="424"/>
      <c r="G279" s="424"/>
      <c r="H279" s="424"/>
      <c r="I279" s="424"/>
      <c r="J279" s="424"/>
      <c r="K279" s="424"/>
      <c r="L279" s="424"/>
      <c r="M279" s="424"/>
      <c r="N279" s="424"/>
      <c r="O279" s="424"/>
      <c r="P279" s="424"/>
      <c r="Q279" s="424"/>
      <c r="R279" s="424"/>
      <c r="S279" s="424"/>
      <c r="T279" s="424"/>
      <c r="U279" s="424"/>
      <c r="V279" s="424"/>
      <c r="W279" s="424"/>
      <c r="X279" s="424"/>
      <c r="Y279" s="424"/>
      <c r="Z279" s="424"/>
    </row>
    <row r="280" spans="1:26" ht="15.75" customHeight="1" x14ac:dyDescent="0.25">
      <c r="A280" s="424"/>
      <c r="B280" s="424"/>
      <c r="C280" s="424"/>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row>
    <row r="281" spans="1:26" ht="15.75" customHeight="1" x14ac:dyDescent="0.25">
      <c r="A281" s="424"/>
      <c r="B281" s="424"/>
      <c r="C281" s="424"/>
      <c r="D281" s="424"/>
      <c r="E281" s="424"/>
      <c r="F281" s="424"/>
      <c r="G281" s="424"/>
      <c r="H281" s="424"/>
      <c r="I281" s="424"/>
      <c r="J281" s="424"/>
      <c r="K281" s="424"/>
      <c r="L281" s="424"/>
      <c r="M281" s="424"/>
      <c r="N281" s="424"/>
      <c r="O281" s="424"/>
      <c r="P281" s="424"/>
      <c r="Q281" s="424"/>
      <c r="R281" s="424"/>
      <c r="S281" s="424"/>
      <c r="T281" s="424"/>
      <c r="U281" s="424"/>
      <c r="V281" s="424"/>
      <c r="W281" s="424"/>
      <c r="X281" s="424"/>
      <c r="Y281" s="424"/>
      <c r="Z281" s="424"/>
    </row>
    <row r="282" spans="1:26" ht="15.75" customHeight="1" x14ac:dyDescent="0.25">
      <c r="A282" s="424"/>
      <c r="B282" s="424"/>
      <c r="C282" s="424"/>
      <c r="D282" s="424"/>
      <c r="E282" s="424"/>
      <c r="F282" s="424"/>
      <c r="G282" s="424"/>
      <c r="H282" s="424"/>
      <c r="I282" s="424"/>
      <c r="J282" s="424"/>
      <c r="K282" s="424"/>
      <c r="L282" s="424"/>
      <c r="M282" s="424"/>
      <c r="N282" s="424"/>
      <c r="O282" s="424"/>
      <c r="P282" s="424"/>
      <c r="Q282" s="424"/>
      <c r="R282" s="424"/>
      <c r="S282" s="424"/>
      <c r="T282" s="424"/>
      <c r="U282" s="424"/>
      <c r="V282" s="424"/>
      <c r="W282" s="424"/>
      <c r="X282" s="424"/>
      <c r="Y282" s="424"/>
      <c r="Z282" s="424"/>
    </row>
    <row r="283" spans="1:26" ht="15.75" customHeight="1" x14ac:dyDescent="0.25">
      <c r="A283" s="424"/>
      <c r="B283" s="424"/>
      <c r="C283" s="424"/>
      <c r="D283" s="424"/>
      <c r="E283" s="424"/>
      <c r="F283" s="424"/>
      <c r="G283" s="424"/>
      <c r="H283" s="424"/>
      <c r="I283" s="424"/>
      <c r="J283" s="424"/>
      <c r="K283" s="424"/>
      <c r="L283" s="424"/>
      <c r="M283" s="424"/>
      <c r="N283" s="424"/>
      <c r="O283" s="424"/>
      <c r="P283" s="424"/>
      <c r="Q283" s="424"/>
      <c r="R283" s="424"/>
      <c r="S283" s="424"/>
      <c r="T283" s="424"/>
      <c r="U283" s="424"/>
      <c r="V283" s="424"/>
      <c r="W283" s="424"/>
      <c r="X283" s="424"/>
      <c r="Y283" s="424"/>
      <c r="Z283" s="424"/>
    </row>
    <row r="284" spans="1:26" ht="15.75" customHeight="1" x14ac:dyDescent="0.25">
      <c r="A284" s="424"/>
      <c r="B284" s="424"/>
      <c r="C284" s="424"/>
      <c r="D284" s="424"/>
      <c r="E284" s="424"/>
      <c r="F284" s="424"/>
      <c r="G284" s="424"/>
      <c r="H284" s="424"/>
      <c r="I284" s="424"/>
      <c r="J284" s="424"/>
      <c r="K284" s="424"/>
      <c r="L284" s="424"/>
      <c r="M284" s="424"/>
      <c r="N284" s="424"/>
      <c r="O284" s="424"/>
      <c r="P284" s="424"/>
      <c r="Q284" s="424"/>
      <c r="R284" s="424"/>
      <c r="S284" s="424"/>
      <c r="T284" s="424"/>
      <c r="U284" s="424"/>
      <c r="V284" s="424"/>
      <c r="W284" s="424"/>
      <c r="X284" s="424"/>
      <c r="Y284" s="424"/>
      <c r="Z284" s="424"/>
    </row>
    <row r="285" spans="1:26" ht="15.75" customHeight="1" x14ac:dyDescent="0.25">
      <c r="A285" s="424"/>
      <c r="B285" s="424"/>
      <c r="C285" s="424"/>
      <c r="D285" s="424"/>
      <c r="E285" s="424"/>
      <c r="F285" s="424"/>
      <c r="G285" s="424"/>
      <c r="H285" s="424"/>
      <c r="I285" s="424"/>
      <c r="J285" s="424"/>
      <c r="K285" s="424"/>
      <c r="L285" s="424"/>
      <c r="M285" s="424"/>
      <c r="N285" s="424"/>
      <c r="O285" s="424"/>
      <c r="P285" s="424"/>
      <c r="Q285" s="424"/>
      <c r="R285" s="424"/>
      <c r="S285" s="424"/>
      <c r="T285" s="424"/>
      <c r="U285" s="424"/>
      <c r="V285" s="424"/>
      <c r="W285" s="424"/>
      <c r="X285" s="424"/>
      <c r="Y285" s="424"/>
      <c r="Z285" s="424"/>
    </row>
    <row r="286" spans="1:26" ht="15.75" customHeight="1" x14ac:dyDescent="0.25">
      <c r="A286" s="424"/>
      <c r="B286" s="424"/>
      <c r="C286" s="424"/>
      <c r="D286" s="424"/>
      <c r="E286" s="424"/>
      <c r="F286" s="424"/>
      <c r="G286" s="424"/>
      <c r="H286" s="424"/>
      <c r="I286" s="424"/>
      <c r="J286" s="424"/>
      <c r="K286" s="424"/>
      <c r="L286" s="424"/>
      <c r="M286" s="424"/>
      <c r="N286" s="424"/>
      <c r="O286" s="424"/>
      <c r="P286" s="424"/>
      <c r="Q286" s="424"/>
      <c r="R286" s="424"/>
      <c r="S286" s="424"/>
      <c r="T286" s="424"/>
      <c r="U286" s="424"/>
      <c r="V286" s="424"/>
      <c r="W286" s="424"/>
      <c r="X286" s="424"/>
      <c r="Y286" s="424"/>
      <c r="Z286" s="424"/>
    </row>
    <row r="287" spans="1:26" ht="15.75" customHeight="1" x14ac:dyDescent="0.25">
      <c r="A287" s="424"/>
      <c r="B287" s="424"/>
      <c r="C287" s="424"/>
      <c r="D287" s="424"/>
      <c r="E287" s="424"/>
      <c r="F287" s="424"/>
      <c r="G287" s="424"/>
      <c r="H287" s="424"/>
      <c r="I287" s="424"/>
      <c r="J287" s="424"/>
      <c r="K287" s="424"/>
      <c r="L287" s="424"/>
      <c r="M287" s="424"/>
      <c r="N287" s="424"/>
      <c r="O287" s="424"/>
      <c r="P287" s="424"/>
      <c r="Q287" s="424"/>
      <c r="R287" s="424"/>
      <c r="S287" s="424"/>
      <c r="T287" s="424"/>
      <c r="U287" s="424"/>
      <c r="V287" s="424"/>
      <c r="W287" s="424"/>
      <c r="X287" s="424"/>
      <c r="Y287" s="424"/>
      <c r="Z287" s="424"/>
    </row>
    <row r="288" spans="1:26" ht="15.75" customHeight="1" x14ac:dyDescent="0.25">
      <c r="A288" s="424"/>
      <c r="B288" s="424"/>
      <c r="C288" s="424"/>
      <c r="D288" s="424"/>
      <c r="E288" s="424"/>
      <c r="F288" s="424"/>
      <c r="G288" s="424"/>
      <c r="H288" s="424"/>
      <c r="I288" s="424"/>
      <c r="J288" s="424"/>
      <c r="K288" s="424"/>
      <c r="L288" s="424"/>
      <c r="M288" s="424"/>
      <c r="N288" s="424"/>
      <c r="O288" s="424"/>
      <c r="P288" s="424"/>
      <c r="Q288" s="424"/>
      <c r="R288" s="424"/>
      <c r="S288" s="424"/>
      <c r="T288" s="424"/>
      <c r="U288" s="424"/>
      <c r="V288" s="424"/>
      <c r="W288" s="424"/>
      <c r="X288" s="424"/>
      <c r="Y288" s="424"/>
      <c r="Z288" s="424"/>
    </row>
    <row r="289" spans="1:26" ht="15.75" customHeight="1" x14ac:dyDescent="0.25">
      <c r="A289" s="424"/>
      <c r="B289" s="424"/>
      <c r="C289" s="424"/>
      <c r="D289" s="424"/>
      <c r="E289" s="424"/>
      <c r="F289" s="424"/>
      <c r="G289" s="424"/>
      <c r="H289" s="424"/>
      <c r="I289" s="424"/>
      <c r="J289" s="424"/>
      <c r="K289" s="424"/>
      <c r="L289" s="424"/>
      <c r="M289" s="424"/>
      <c r="N289" s="424"/>
      <c r="O289" s="424"/>
      <c r="P289" s="424"/>
      <c r="Q289" s="424"/>
      <c r="R289" s="424"/>
      <c r="S289" s="424"/>
      <c r="T289" s="424"/>
      <c r="U289" s="424"/>
      <c r="V289" s="424"/>
      <c r="W289" s="424"/>
      <c r="X289" s="424"/>
      <c r="Y289" s="424"/>
      <c r="Z289" s="424"/>
    </row>
    <row r="290" spans="1:26" ht="15.75" customHeight="1" x14ac:dyDescent="0.25">
      <c r="A290" s="424"/>
      <c r="B290" s="424"/>
      <c r="C290" s="424"/>
      <c r="D290" s="424"/>
      <c r="E290" s="424"/>
      <c r="F290" s="424"/>
      <c r="G290" s="424"/>
      <c r="H290" s="424"/>
      <c r="I290" s="424"/>
      <c r="J290" s="424"/>
      <c r="K290" s="424"/>
      <c r="L290" s="424"/>
      <c r="M290" s="424"/>
      <c r="N290" s="424"/>
      <c r="O290" s="424"/>
      <c r="P290" s="424"/>
      <c r="Q290" s="424"/>
      <c r="R290" s="424"/>
      <c r="S290" s="424"/>
      <c r="T290" s="424"/>
      <c r="U290" s="424"/>
      <c r="V290" s="424"/>
      <c r="W290" s="424"/>
      <c r="X290" s="424"/>
      <c r="Y290" s="424"/>
      <c r="Z290" s="424"/>
    </row>
    <row r="291" spans="1:26" ht="15.75" customHeight="1" x14ac:dyDescent="0.25">
      <c r="A291" s="424"/>
      <c r="B291" s="424"/>
      <c r="C291" s="424"/>
      <c r="D291" s="424"/>
      <c r="E291" s="424"/>
      <c r="F291" s="424"/>
      <c r="G291" s="424"/>
      <c r="H291" s="424"/>
      <c r="I291" s="424"/>
      <c r="J291" s="424"/>
      <c r="K291" s="424"/>
      <c r="L291" s="424"/>
      <c r="M291" s="424"/>
      <c r="N291" s="424"/>
      <c r="O291" s="424"/>
      <c r="P291" s="424"/>
      <c r="Q291" s="424"/>
      <c r="R291" s="424"/>
      <c r="S291" s="424"/>
      <c r="T291" s="424"/>
      <c r="U291" s="424"/>
      <c r="V291" s="424"/>
      <c r="W291" s="424"/>
      <c r="X291" s="424"/>
      <c r="Y291" s="424"/>
      <c r="Z291" s="424"/>
    </row>
    <row r="292" spans="1:26" ht="15.75" customHeight="1" x14ac:dyDescent="0.25">
      <c r="A292" s="424"/>
      <c r="B292" s="424"/>
      <c r="C292" s="424"/>
      <c r="D292" s="424"/>
      <c r="E292" s="424"/>
      <c r="F292" s="424"/>
      <c r="G292" s="424"/>
      <c r="H292" s="424"/>
      <c r="I292" s="424"/>
      <c r="J292" s="424"/>
      <c r="K292" s="424"/>
      <c r="L292" s="424"/>
      <c r="M292" s="424"/>
      <c r="N292" s="424"/>
      <c r="O292" s="424"/>
      <c r="P292" s="424"/>
      <c r="Q292" s="424"/>
      <c r="R292" s="424"/>
      <c r="S292" s="424"/>
      <c r="T292" s="424"/>
      <c r="U292" s="424"/>
      <c r="V292" s="424"/>
      <c r="W292" s="424"/>
      <c r="X292" s="424"/>
      <c r="Y292" s="424"/>
      <c r="Z292" s="424"/>
    </row>
    <row r="293" spans="1:26" ht="15.75" customHeight="1" x14ac:dyDescent="0.25">
      <c r="A293" s="424"/>
      <c r="B293" s="424"/>
      <c r="C293" s="424"/>
      <c r="D293" s="424"/>
      <c r="E293" s="424"/>
      <c r="F293" s="424"/>
      <c r="G293" s="424"/>
      <c r="H293" s="424"/>
      <c r="I293" s="424"/>
      <c r="J293" s="424"/>
      <c r="K293" s="424"/>
      <c r="L293" s="424"/>
      <c r="M293" s="424"/>
      <c r="N293" s="424"/>
      <c r="O293" s="424"/>
      <c r="P293" s="424"/>
      <c r="Q293" s="424"/>
      <c r="R293" s="424"/>
      <c r="S293" s="424"/>
      <c r="T293" s="424"/>
      <c r="U293" s="424"/>
      <c r="V293" s="424"/>
      <c r="W293" s="424"/>
      <c r="X293" s="424"/>
      <c r="Y293" s="424"/>
      <c r="Z293" s="424"/>
    </row>
    <row r="294" spans="1:26" ht="15.75" customHeight="1" x14ac:dyDescent="0.25">
      <c r="A294" s="424"/>
      <c r="B294" s="424"/>
      <c r="C294" s="424"/>
      <c r="D294" s="424"/>
      <c r="E294" s="424"/>
      <c r="F294" s="424"/>
      <c r="G294" s="424"/>
      <c r="H294" s="424"/>
      <c r="I294" s="424"/>
      <c r="J294" s="424"/>
      <c r="K294" s="424"/>
      <c r="L294" s="424"/>
      <c r="M294" s="424"/>
      <c r="N294" s="424"/>
      <c r="O294" s="424"/>
      <c r="P294" s="424"/>
      <c r="Q294" s="424"/>
      <c r="R294" s="424"/>
      <c r="S294" s="424"/>
      <c r="T294" s="424"/>
      <c r="U294" s="424"/>
      <c r="V294" s="424"/>
      <c r="W294" s="424"/>
      <c r="X294" s="424"/>
      <c r="Y294" s="424"/>
      <c r="Z294" s="424"/>
    </row>
    <row r="295" spans="1:26" ht="15.75" customHeight="1" x14ac:dyDescent="0.25">
      <c r="A295" s="424"/>
      <c r="B295" s="424"/>
      <c r="C295" s="424"/>
      <c r="D295" s="424"/>
      <c r="E295" s="424"/>
      <c r="F295" s="424"/>
      <c r="G295" s="424"/>
      <c r="H295" s="424"/>
      <c r="I295" s="424"/>
      <c r="J295" s="424"/>
      <c r="K295" s="424"/>
      <c r="L295" s="424"/>
      <c r="M295" s="424"/>
      <c r="N295" s="424"/>
      <c r="O295" s="424"/>
      <c r="P295" s="424"/>
      <c r="Q295" s="424"/>
      <c r="R295" s="424"/>
      <c r="S295" s="424"/>
      <c r="T295" s="424"/>
      <c r="U295" s="424"/>
      <c r="V295" s="424"/>
      <c r="W295" s="424"/>
      <c r="X295" s="424"/>
      <c r="Y295" s="424"/>
      <c r="Z295" s="424"/>
    </row>
    <row r="296" spans="1:26" ht="15.75" customHeight="1" x14ac:dyDescent="0.25">
      <c r="A296" s="424"/>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row>
    <row r="297" spans="1:26" ht="15.75" customHeight="1" x14ac:dyDescent="0.25">
      <c r="A297" s="424"/>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row>
    <row r="298" spans="1:26" ht="15.75" customHeight="1" x14ac:dyDescent="0.25">
      <c r="A298" s="424"/>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row>
    <row r="299" spans="1:26" ht="15.75" customHeight="1" x14ac:dyDescent="0.25">
      <c r="A299" s="424"/>
      <c r="B299" s="424"/>
      <c r="C299" s="424"/>
      <c r="D299" s="424"/>
      <c r="E299" s="424"/>
      <c r="F299" s="424"/>
      <c r="G299" s="424"/>
      <c r="H299" s="424"/>
      <c r="I299" s="424"/>
      <c r="J299" s="424"/>
      <c r="K299" s="424"/>
      <c r="L299" s="424"/>
      <c r="M299" s="424"/>
      <c r="N299" s="424"/>
      <c r="O299" s="424"/>
      <c r="P299" s="424"/>
      <c r="Q299" s="424"/>
      <c r="R299" s="424"/>
      <c r="S299" s="424"/>
      <c r="T299" s="424"/>
      <c r="U299" s="424"/>
      <c r="V299" s="424"/>
      <c r="W299" s="424"/>
      <c r="X299" s="424"/>
      <c r="Y299" s="424"/>
      <c r="Z299" s="424"/>
    </row>
    <row r="300" spans="1:26" ht="15.75" customHeight="1" x14ac:dyDescent="0.25">
      <c r="A300" s="424"/>
      <c r="B300" s="424"/>
      <c r="C300" s="424"/>
      <c r="D300" s="424"/>
      <c r="E300" s="424"/>
      <c r="F300" s="424"/>
      <c r="G300" s="424"/>
      <c r="H300" s="424"/>
      <c r="I300" s="424"/>
      <c r="J300" s="424"/>
      <c r="K300" s="424"/>
      <c r="L300" s="424"/>
      <c r="M300" s="424"/>
      <c r="N300" s="424"/>
      <c r="O300" s="424"/>
      <c r="P300" s="424"/>
      <c r="Q300" s="424"/>
      <c r="R300" s="424"/>
      <c r="S300" s="424"/>
      <c r="T300" s="424"/>
      <c r="U300" s="424"/>
      <c r="V300" s="424"/>
      <c r="W300" s="424"/>
      <c r="X300" s="424"/>
      <c r="Y300" s="424"/>
      <c r="Z300" s="424"/>
    </row>
    <row r="301" spans="1:26" ht="15.75" customHeight="1" x14ac:dyDescent="0.25">
      <c r="A301" s="424"/>
      <c r="B301" s="424"/>
      <c r="C301" s="424"/>
      <c r="D301" s="424"/>
      <c r="E301" s="424"/>
      <c r="F301" s="424"/>
      <c r="G301" s="424"/>
      <c r="H301" s="424"/>
      <c r="I301" s="424"/>
      <c r="J301" s="424"/>
      <c r="K301" s="424"/>
      <c r="L301" s="424"/>
      <c r="M301" s="424"/>
      <c r="N301" s="424"/>
      <c r="O301" s="424"/>
      <c r="P301" s="424"/>
      <c r="Q301" s="424"/>
      <c r="R301" s="424"/>
      <c r="S301" s="424"/>
      <c r="T301" s="424"/>
      <c r="U301" s="424"/>
      <c r="V301" s="424"/>
      <c r="W301" s="424"/>
      <c r="X301" s="424"/>
      <c r="Y301" s="424"/>
      <c r="Z301" s="424"/>
    </row>
    <row r="302" spans="1:26" ht="15.75" customHeight="1" x14ac:dyDescent="0.25">
      <c r="A302" s="424"/>
      <c r="B302" s="424"/>
      <c r="C302" s="424"/>
      <c r="D302" s="424"/>
      <c r="E302" s="424"/>
      <c r="F302" s="424"/>
      <c r="G302" s="424"/>
      <c r="H302" s="424"/>
      <c r="I302" s="424"/>
      <c r="J302" s="424"/>
      <c r="K302" s="424"/>
      <c r="L302" s="424"/>
      <c r="M302" s="424"/>
      <c r="N302" s="424"/>
      <c r="O302" s="424"/>
      <c r="P302" s="424"/>
      <c r="Q302" s="424"/>
      <c r="R302" s="424"/>
      <c r="S302" s="424"/>
      <c r="T302" s="424"/>
      <c r="U302" s="424"/>
      <c r="V302" s="424"/>
      <c r="W302" s="424"/>
      <c r="X302" s="424"/>
      <c r="Y302" s="424"/>
      <c r="Z302" s="424"/>
    </row>
    <row r="303" spans="1:26" ht="15.75" customHeight="1" x14ac:dyDescent="0.25">
      <c r="A303" s="424"/>
      <c r="B303" s="424"/>
      <c r="C303" s="424"/>
      <c r="D303" s="424"/>
      <c r="E303" s="424"/>
      <c r="F303" s="424"/>
      <c r="G303" s="424"/>
      <c r="H303" s="424"/>
      <c r="I303" s="424"/>
      <c r="J303" s="424"/>
      <c r="K303" s="424"/>
      <c r="L303" s="424"/>
      <c r="M303" s="424"/>
      <c r="N303" s="424"/>
      <c r="O303" s="424"/>
      <c r="P303" s="424"/>
      <c r="Q303" s="424"/>
      <c r="R303" s="424"/>
      <c r="S303" s="424"/>
      <c r="T303" s="424"/>
      <c r="U303" s="424"/>
      <c r="V303" s="424"/>
      <c r="W303" s="424"/>
      <c r="X303" s="424"/>
      <c r="Y303" s="424"/>
      <c r="Z303" s="424"/>
    </row>
    <row r="304" spans="1:26" ht="15.75" customHeight="1" x14ac:dyDescent="0.25">
      <c r="A304" s="424"/>
      <c r="B304" s="424"/>
      <c r="C304" s="424"/>
      <c r="D304" s="424"/>
      <c r="E304" s="424"/>
      <c r="F304" s="424"/>
      <c r="G304" s="424"/>
      <c r="H304" s="424"/>
      <c r="I304" s="424"/>
      <c r="J304" s="424"/>
      <c r="K304" s="424"/>
      <c r="L304" s="424"/>
      <c r="M304" s="424"/>
      <c r="N304" s="424"/>
      <c r="O304" s="424"/>
      <c r="P304" s="424"/>
      <c r="Q304" s="424"/>
      <c r="R304" s="424"/>
      <c r="S304" s="424"/>
      <c r="T304" s="424"/>
      <c r="U304" s="424"/>
      <c r="V304" s="424"/>
      <c r="W304" s="424"/>
      <c r="X304" s="424"/>
      <c r="Y304" s="424"/>
      <c r="Z304" s="424"/>
    </row>
    <row r="305" spans="1:26" ht="15.75" customHeight="1" x14ac:dyDescent="0.25">
      <c r="A305" s="424"/>
      <c r="B305" s="424"/>
      <c r="C305" s="424"/>
      <c r="D305" s="424"/>
      <c r="E305" s="424"/>
      <c r="F305" s="424"/>
      <c r="G305" s="424"/>
      <c r="H305" s="424"/>
      <c r="I305" s="424"/>
      <c r="J305" s="424"/>
      <c r="K305" s="424"/>
      <c r="L305" s="424"/>
      <c r="M305" s="424"/>
      <c r="N305" s="424"/>
      <c r="O305" s="424"/>
      <c r="P305" s="424"/>
      <c r="Q305" s="424"/>
      <c r="R305" s="424"/>
      <c r="S305" s="424"/>
      <c r="T305" s="424"/>
      <c r="U305" s="424"/>
      <c r="V305" s="424"/>
      <c r="W305" s="424"/>
      <c r="X305" s="424"/>
      <c r="Y305" s="424"/>
      <c r="Z305" s="424"/>
    </row>
    <row r="306" spans="1:26" ht="15.75" customHeight="1" x14ac:dyDescent="0.25">
      <c r="A306" s="424"/>
      <c r="B306" s="424"/>
      <c r="C306" s="424"/>
      <c r="D306" s="424"/>
      <c r="E306" s="424"/>
      <c r="F306" s="424"/>
      <c r="G306" s="424"/>
      <c r="H306" s="424"/>
      <c r="I306" s="424"/>
      <c r="J306" s="424"/>
      <c r="K306" s="424"/>
      <c r="L306" s="424"/>
      <c r="M306" s="424"/>
      <c r="N306" s="424"/>
      <c r="O306" s="424"/>
      <c r="P306" s="424"/>
      <c r="Q306" s="424"/>
      <c r="R306" s="424"/>
      <c r="S306" s="424"/>
      <c r="T306" s="424"/>
      <c r="U306" s="424"/>
      <c r="V306" s="424"/>
      <c r="W306" s="424"/>
      <c r="X306" s="424"/>
      <c r="Y306" s="424"/>
      <c r="Z306" s="424"/>
    </row>
    <row r="307" spans="1:26" ht="15.75" customHeight="1" x14ac:dyDescent="0.25">
      <c r="A307" s="424"/>
      <c r="B307" s="424"/>
      <c r="C307" s="424"/>
      <c r="D307" s="424"/>
      <c r="E307" s="424"/>
      <c r="F307" s="424"/>
      <c r="G307" s="424"/>
      <c r="H307" s="424"/>
      <c r="I307" s="424"/>
      <c r="J307" s="424"/>
      <c r="K307" s="424"/>
      <c r="L307" s="424"/>
      <c r="M307" s="424"/>
      <c r="N307" s="424"/>
      <c r="O307" s="424"/>
      <c r="P307" s="424"/>
      <c r="Q307" s="424"/>
      <c r="R307" s="424"/>
      <c r="S307" s="424"/>
      <c r="T307" s="424"/>
      <c r="U307" s="424"/>
      <c r="V307" s="424"/>
      <c r="W307" s="424"/>
      <c r="X307" s="424"/>
      <c r="Y307" s="424"/>
      <c r="Z307" s="424"/>
    </row>
    <row r="308" spans="1:26" ht="15.75" customHeight="1" x14ac:dyDescent="0.25">
      <c r="A308" s="424"/>
      <c r="B308" s="424"/>
      <c r="C308" s="424"/>
      <c r="D308" s="424"/>
      <c r="E308" s="424"/>
      <c r="F308" s="424"/>
      <c r="G308" s="424"/>
      <c r="H308" s="424"/>
      <c r="I308" s="424"/>
      <c r="J308" s="424"/>
      <c r="K308" s="424"/>
      <c r="L308" s="424"/>
      <c r="M308" s="424"/>
      <c r="N308" s="424"/>
      <c r="O308" s="424"/>
      <c r="P308" s="424"/>
      <c r="Q308" s="424"/>
      <c r="R308" s="424"/>
      <c r="S308" s="424"/>
      <c r="T308" s="424"/>
      <c r="U308" s="424"/>
      <c r="V308" s="424"/>
      <c r="W308" s="424"/>
      <c r="X308" s="424"/>
      <c r="Y308" s="424"/>
      <c r="Z308" s="424"/>
    </row>
    <row r="309" spans="1:26" ht="15.75" customHeight="1" x14ac:dyDescent="0.25">
      <c r="A309" s="424"/>
      <c r="B309" s="424"/>
      <c r="C309" s="424"/>
      <c r="D309" s="424"/>
      <c r="E309" s="424"/>
      <c r="F309" s="424"/>
      <c r="G309" s="424"/>
      <c r="H309" s="424"/>
      <c r="I309" s="424"/>
      <c r="J309" s="424"/>
      <c r="K309" s="424"/>
      <c r="L309" s="424"/>
      <c r="M309" s="424"/>
      <c r="N309" s="424"/>
      <c r="O309" s="424"/>
      <c r="P309" s="424"/>
      <c r="Q309" s="424"/>
      <c r="R309" s="424"/>
      <c r="S309" s="424"/>
      <c r="T309" s="424"/>
      <c r="U309" s="424"/>
      <c r="V309" s="424"/>
      <c r="W309" s="424"/>
      <c r="X309" s="424"/>
      <c r="Y309" s="424"/>
      <c r="Z309" s="424"/>
    </row>
    <row r="310" spans="1:26" ht="15.75" customHeight="1" x14ac:dyDescent="0.25">
      <c r="A310" s="424"/>
      <c r="B310" s="424"/>
      <c r="C310" s="424"/>
      <c r="D310" s="424"/>
      <c r="E310" s="424"/>
      <c r="F310" s="424"/>
      <c r="G310" s="424"/>
      <c r="H310" s="424"/>
      <c r="I310" s="424"/>
      <c r="J310" s="424"/>
      <c r="K310" s="424"/>
      <c r="L310" s="424"/>
      <c r="M310" s="424"/>
      <c r="N310" s="424"/>
      <c r="O310" s="424"/>
      <c r="P310" s="424"/>
      <c r="Q310" s="424"/>
      <c r="R310" s="424"/>
      <c r="S310" s="424"/>
      <c r="T310" s="424"/>
      <c r="U310" s="424"/>
      <c r="V310" s="424"/>
      <c r="W310" s="424"/>
      <c r="X310" s="424"/>
      <c r="Y310" s="424"/>
      <c r="Z310" s="424"/>
    </row>
    <row r="311" spans="1:26" ht="15.75" customHeight="1" x14ac:dyDescent="0.25">
      <c r="A311" s="424"/>
      <c r="B311" s="424"/>
      <c r="C311" s="424"/>
      <c r="D311" s="424"/>
      <c r="E311" s="424"/>
      <c r="F311" s="424"/>
      <c r="G311" s="424"/>
      <c r="H311" s="424"/>
      <c r="I311" s="424"/>
      <c r="J311" s="424"/>
      <c r="K311" s="424"/>
      <c r="L311" s="424"/>
      <c r="M311" s="424"/>
      <c r="N311" s="424"/>
      <c r="O311" s="424"/>
      <c r="P311" s="424"/>
      <c r="Q311" s="424"/>
      <c r="R311" s="424"/>
      <c r="S311" s="424"/>
      <c r="T311" s="424"/>
      <c r="U311" s="424"/>
      <c r="V311" s="424"/>
      <c r="W311" s="424"/>
      <c r="X311" s="424"/>
      <c r="Y311" s="424"/>
      <c r="Z311" s="424"/>
    </row>
    <row r="312" spans="1:26" ht="15.75" customHeight="1" x14ac:dyDescent="0.25">
      <c r="A312" s="424"/>
      <c r="B312" s="424"/>
      <c r="C312" s="424"/>
      <c r="D312" s="424"/>
      <c r="E312" s="424"/>
      <c r="F312" s="424"/>
      <c r="G312" s="424"/>
      <c r="H312" s="424"/>
      <c r="I312" s="424"/>
      <c r="J312" s="424"/>
      <c r="K312" s="424"/>
      <c r="L312" s="424"/>
      <c r="M312" s="424"/>
      <c r="N312" s="424"/>
      <c r="O312" s="424"/>
      <c r="P312" s="424"/>
      <c r="Q312" s="424"/>
      <c r="R312" s="424"/>
      <c r="S312" s="424"/>
      <c r="T312" s="424"/>
      <c r="U312" s="424"/>
      <c r="V312" s="424"/>
      <c r="W312" s="424"/>
      <c r="X312" s="424"/>
      <c r="Y312" s="424"/>
      <c r="Z312" s="424"/>
    </row>
    <row r="313" spans="1:26" ht="15.75" customHeight="1" x14ac:dyDescent="0.25">
      <c r="A313" s="424"/>
      <c r="B313" s="424"/>
      <c r="C313" s="424"/>
      <c r="D313" s="424"/>
      <c r="E313" s="424"/>
      <c r="F313" s="424"/>
      <c r="G313" s="424"/>
      <c r="H313" s="424"/>
      <c r="I313" s="424"/>
      <c r="J313" s="424"/>
      <c r="K313" s="424"/>
      <c r="L313" s="424"/>
      <c r="M313" s="424"/>
      <c r="N313" s="424"/>
      <c r="O313" s="424"/>
      <c r="P313" s="424"/>
      <c r="Q313" s="424"/>
      <c r="R313" s="424"/>
      <c r="S313" s="424"/>
      <c r="T313" s="424"/>
      <c r="U313" s="424"/>
      <c r="V313" s="424"/>
      <c r="W313" s="424"/>
      <c r="X313" s="424"/>
      <c r="Y313" s="424"/>
      <c r="Z313" s="424"/>
    </row>
    <row r="314" spans="1:26" ht="15.75" customHeight="1" x14ac:dyDescent="0.25">
      <c r="A314" s="424"/>
      <c r="B314" s="424"/>
      <c r="C314" s="424"/>
      <c r="D314" s="424"/>
      <c r="E314" s="424"/>
      <c r="F314" s="424"/>
      <c r="G314" s="424"/>
      <c r="H314" s="424"/>
      <c r="I314" s="424"/>
      <c r="J314" s="424"/>
      <c r="K314" s="424"/>
      <c r="L314" s="424"/>
      <c r="M314" s="424"/>
      <c r="N314" s="424"/>
      <c r="O314" s="424"/>
      <c r="P314" s="424"/>
      <c r="Q314" s="424"/>
      <c r="R314" s="424"/>
      <c r="S314" s="424"/>
      <c r="T314" s="424"/>
      <c r="U314" s="424"/>
      <c r="V314" s="424"/>
      <c r="W314" s="424"/>
      <c r="X314" s="424"/>
      <c r="Y314" s="424"/>
      <c r="Z314" s="424"/>
    </row>
    <row r="315" spans="1:26" ht="15.75" customHeight="1" x14ac:dyDescent="0.25">
      <c r="A315" s="424"/>
      <c r="B315" s="424"/>
      <c r="C315" s="424"/>
      <c r="D315" s="424"/>
      <c r="E315" s="424"/>
      <c r="F315" s="424"/>
      <c r="G315" s="424"/>
      <c r="H315" s="424"/>
      <c r="I315" s="424"/>
      <c r="J315" s="424"/>
      <c r="K315" s="424"/>
      <c r="L315" s="424"/>
      <c r="M315" s="424"/>
      <c r="N315" s="424"/>
      <c r="O315" s="424"/>
      <c r="P315" s="424"/>
      <c r="Q315" s="424"/>
      <c r="R315" s="424"/>
      <c r="S315" s="424"/>
      <c r="T315" s="424"/>
      <c r="U315" s="424"/>
      <c r="V315" s="424"/>
      <c r="W315" s="424"/>
      <c r="X315" s="424"/>
      <c r="Y315" s="424"/>
      <c r="Z315" s="424"/>
    </row>
    <row r="316" spans="1:26" ht="15.75" customHeight="1" x14ac:dyDescent="0.25">
      <c r="A316" s="424"/>
      <c r="B316" s="424"/>
      <c r="C316" s="424"/>
      <c r="D316" s="424"/>
      <c r="E316" s="424"/>
      <c r="F316" s="424"/>
      <c r="G316" s="424"/>
      <c r="H316" s="424"/>
      <c r="I316" s="424"/>
      <c r="J316" s="424"/>
      <c r="K316" s="424"/>
      <c r="L316" s="424"/>
      <c r="M316" s="424"/>
      <c r="N316" s="424"/>
      <c r="O316" s="424"/>
      <c r="P316" s="424"/>
      <c r="Q316" s="424"/>
      <c r="R316" s="424"/>
      <c r="S316" s="424"/>
      <c r="T316" s="424"/>
      <c r="U316" s="424"/>
      <c r="V316" s="424"/>
      <c r="W316" s="424"/>
      <c r="X316" s="424"/>
      <c r="Y316" s="424"/>
      <c r="Z316" s="424"/>
    </row>
    <row r="317" spans="1:26" ht="15.75" customHeight="1" x14ac:dyDescent="0.25">
      <c r="A317" s="424"/>
      <c r="B317" s="424"/>
      <c r="C317" s="424"/>
      <c r="D317" s="424"/>
      <c r="E317" s="424"/>
      <c r="F317" s="424"/>
      <c r="G317" s="424"/>
      <c r="H317" s="424"/>
      <c r="I317" s="424"/>
      <c r="J317" s="424"/>
      <c r="K317" s="424"/>
      <c r="L317" s="424"/>
      <c r="M317" s="424"/>
      <c r="N317" s="424"/>
      <c r="O317" s="424"/>
      <c r="P317" s="424"/>
      <c r="Q317" s="424"/>
      <c r="R317" s="424"/>
      <c r="S317" s="424"/>
      <c r="T317" s="424"/>
      <c r="U317" s="424"/>
      <c r="V317" s="424"/>
      <c r="W317" s="424"/>
      <c r="X317" s="424"/>
      <c r="Y317" s="424"/>
      <c r="Z317" s="424"/>
    </row>
    <row r="318" spans="1:26" ht="15.75" customHeight="1" x14ac:dyDescent="0.25">
      <c r="A318" s="424"/>
      <c r="B318" s="424"/>
      <c r="C318" s="424"/>
      <c r="D318" s="424"/>
      <c r="E318" s="424"/>
      <c r="F318" s="424"/>
      <c r="G318" s="424"/>
      <c r="H318" s="424"/>
      <c r="I318" s="424"/>
      <c r="J318" s="424"/>
      <c r="K318" s="424"/>
      <c r="L318" s="424"/>
      <c r="M318" s="424"/>
      <c r="N318" s="424"/>
      <c r="O318" s="424"/>
      <c r="P318" s="424"/>
      <c r="Q318" s="424"/>
      <c r="R318" s="424"/>
      <c r="S318" s="424"/>
      <c r="T318" s="424"/>
      <c r="U318" s="424"/>
      <c r="V318" s="424"/>
      <c r="W318" s="424"/>
      <c r="X318" s="424"/>
      <c r="Y318" s="424"/>
      <c r="Z318" s="424"/>
    </row>
    <row r="319" spans="1:26" ht="15.75" customHeight="1" x14ac:dyDescent="0.25">
      <c r="A319" s="424"/>
      <c r="B319" s="424"/>
      <c r="C319" s="424"/>
      <c r="D319" s="424"/>
      <c r="E319" s="424"/>
      <c r="F319" s="424"/>
      <c r="G319" s="424"/>
      <c r="H319" s="424"/>
      <c r="I319" s="424"/>
      <c r="J319" s="424"/>
      <c r="K319" s="424"/>
      <c r="L319" s="424"/>
      <c r="M319" s="424"/>
      <c r="N319" s="424"/>
      <c r="O319" s="424"/>
      <c r="P319" s="424"/>
      <c r="Q319" s="424"/>
      <c r="R319" s="424"/>
      <c r="S319" s="424"/>
      <c r="T319" s="424"/>
      <c r="U319" s="424"/>
      <c r="V319" s="424"/>
      <c r="W319" s="424"/>
      <c r="X319" s="424"/>
      <c r="Y319" s="424"/>
      <c r="Z319" s="424"/>
    </row>
    <row r="320" spans="1:26" ht="15.75" customHeight="1" x14ac:dyDescent="0.25">
      <c r="A320" s="424"/>
      <c r="B320" s="424"/>
      <c r="C320" s="424"/>
      <c r="D320" s="424"/>
      <c r="E320" s="424"/>
      <c r="F320" s="424"/>
      <c r="G320" s="424"/>
      <c r="H320" s="424"/>
      <c r="I320" s="424"/>
      <c r="J320" s="424"/>
      <c r="K320" s="424"/>
      <c r="L320" s="424"/>
      <c r="M320" s="424"/>
      <c r="N320" s="424"/>
      <c r="O320" s="424"/>
      <c r="P320" s="424"/>
      <c r="Q320" s="424"/>
      <c r="R320" s="424"/>
      <c r="S320" s="424"/>
      <c r="T320" s="424"/>
      <c r="U320" s="424"/>
      <c r="V320" s="424"/>
      <c r="W320" s="424"/>
      <c r="X320" s="424"/>
      <c r="Y320" s="424"/>
      <c r="Z320" s="424"/>
    </row>
    <row r="321" spans="1:26" ht="15.75" customHeight="1" x14ac:dyDescent="0.25">
      <c r="A321" s="424"/>
      <c r="B321" s="424"/>
      <c r="C321" s="424"/>
      <c r="D321" s="424"/>
      <c r="E321" s="424"/>
      <c r="F321" s="424"/>
      <c r="G321" s="424"/>
      <c r="H321" s="424"/>
      <c r="I321" s="424"/>
      <c r="J321" s="424"/>
      <c r="K321" s="424"/>
      <c r="L321" s="424"/>
      <c r="M321" s="424"/>
      <c r="N321" s="424"/>
      <c r="O321" s="424"/>
      <c r="P321" s="424"/>
      <c r="Q321" s="424"/>
      <c r="R321" s="424"/>
      <c r="S321" s="424"/>
      <c r="T321" s="424"/>
      <c r="U321" s="424"/>
      <c r="V321" s="424"/>
      <c r="W321" s="424"/>
      <c r="X321" s="424"/>
      <c r="Y321" s="424"/>
      <c r="Z321" s="424"/>
    </row>
    <row r="322" spans="1:26" ht="15.75" customHeight="1" x14ac:dyDescent="0.25">
      <c r="A322" s="424"/>
      <c r="B322" s="424"/>
      <c r="C322" s="424"/>
      <c r="D322" s="424"/>
      <c r="E322" s="424"/>
      <c r="F322" s="424"/>
      <c r="G322" s="424"/>
      <c r="H322" s="424"/>
      <c r="I322" s="424"/>
      <c r="J322" s="424"/>
      <c r="K322" s="424"/>
      <c r="L322" s="424"/>
      <c r="M322" s="424"/>
      <c r="N322" s="424"/>
      <c r="O322" s="424"/>
      <c r="P322" s="424"/>
      <c r="Q322" s="424"/>
      <c r="R322" s="424"/>
      <c r="S322" s="424"/>
      <c r="T322" s="424"/>
      <c r="U322" s="424"/>
      <c r="V322" s="424"/>
      <c r="W322" s="424"/>
      <c r="X322" s="424"/>
      <c r="Y322" s="424"/>
      <c r="Z322" s="424"/>
    </row>
    <row r="323" spans="1:26" ht="15.75" customHeight="1" x14ac:dyDescent="0.25">
      <c r="A323" s="424"/>
      <c r="B323" s="424"/>
      <c r="C323" s="424"/>
      <c r="D323" s="424"/>
      <c r="E323" s="424"/>
      <c r="F323" s="424"/>
      <c r="G323" s="424"/>
      <c r="H323" s="424"/>
      <c r="I323" s="424"/>
      <c r="J323" s="424"/>
      <c r="K323" s="424"/>
      <c r="L323" s="424"/>
      <c r="M323" s="424"/>
      <c r="N323" s="424"/>
      <c r="O323" s="424"/>
      <c r="P323" s="424"/>
      <c r="Q323" s="424"/>
      <c r="R323" s="424"/>
      <c r="S323" s="424"/>
      <c r="T323" s="424"/>
      <c r="U323" s="424"/>
      <c r="V323" s="424"/>
      <c r="W323" s="424"/>
      <c r="X323" s="424"/>
      <c r="Y323" s="424"/>
      <c r="Z323" s="424"/>
    </row>
    <row r="324" spans="1:26" ht="15.75" customHeight="1" x14ac:dyDescent="0.25">
      <c r="A324" s="424"/>
      <c r="B324" s="424"/>
      <c r="C324" s="424"/>
      <c r="D324" s="424"/>
      <c r="E324" s="424"/>
      <c r="F324" s="424"/>
      <c r="G324" s="424"/>
      <c r="H324" s="424"/>
      <c r="I324" s="424"/>
      <c r="J324" s="424"/>
      <c r="K324" s="424"/>
      <c r="L324" s="424"/>
      <c r="M324" s="424"/>
      <c r="N324" s="424"/>
      <c r="O324" s="424"/>
      <c r="P324" s="424"/>
      <c r="Q324" s="424"/>
      <c r="R324" s="424"/>
      <c r="S324" s="424"/>
      <c r="T324" s="424"/>
      <c r="U324" s="424"/>
      <c r="V324" s="424"/>
      <c r="W324" s="424"/>
      <c r="X324" s="424"/>
      <c r="Y324" s="424"/>
      <c r="Z324" s="424"/>
    </row>
    <row r="325" spans="1:26" ht="15.75" customHeight="1" x14ac:dyDescent="0.25">
      <c r="A325" s="424"/>
      <c r="B325" s="424"/>
      <c r="C325" s="424"/>
      <c r="D325" s="424"/>
      <c r="E325" s="424"/>
      <c r="F325" s="424"/>
      <c r="G325" s="424"/>
      <c r="H325" s="424"/>
      <c r="I325" s="424"/>
      <c r="J325" s="424"/>
      <c r="K325" s="424"/>
      <c r="L325" s="424"/>
      <c r="M325" s="424"/>
      <c r="N325" s="424"/>
      <c r="O325" s="424"/>
      <c r="P325" s="424"/>
      <c r="Q325" s="424"/>
      <c r="R325" s="424"/>
      <c r="S325" s="424"/>
      <c r="T325" s="424"/>
      <c r="U325" s="424"/>
      <c r="V325" s="424"/>
      <c r="W325" s="424"/>
      <c r="X325" s="424"/>
      <c r="Y325" s="424"/>
      <c r="Z325" s="424"/>
    </row>
    <row r="326" spans="1:26" ht="15.75" customHeight="1" x14ac:dyDescent="0.25">
      <c r="A326" s="424"/>
      <c r="B326" s="424"/>
      <c r="C326" s="424"/>
      <c r="D326" s="424"/>
      <c r="E326" s="424"/>
      <c r="F326" s="424"/>
      <c r="G326" s="424"/>
      <c r="H326" s="424"/>
      <c r="I326" s="424"/>
      <c r="J326" s="424"/>
      <c r="K326" s="424"/>
      <c r="L326" s="424"/>
      <c r="M326" s="424"/>
      <c r="N326" s="424"/>
      <c r="O326" s="424"/>
      <c r="P326" s="424"/>
      <c r="Q326" s="424"/>
      <c r="R326" s="424"/>
      <c r="S326" s="424"/>
      <c r="T326" s="424"/>
      <c r="U326" s="424"/>
      <c r="V326" s="424"/>
      <c r="W326" s="424"/>
      <c r="X326" s="424"/>
      <c r="Y326" s="424"/>
      <c r="Z326" s="424"/>
    </row>
    <row r="327" spans="1:26" ht="15.75" customHeight="1" x14ac:dyDescent="0.25">
      <c r="A327" s="424"/>
      <c r="B327" s="424"/>
      <c r="C327" s="424"/>
      <c r="D327" s="424"/>
      <c r="E327" s="424"/>
      <c r="F327" s="424"/>
      <c r="G327" s="424"/>
      <c r="H327" s="424"/>
      <c r="I327" s="424"/>
      <c r="J327" s="424"/>
      <c r="K327" s="424"/>
      <c r="L327" s="424"/>
      <c r="M327" s="424"/>
      <c r="N327" s="424"/>
      <c r="O327" s="424"/>
      <c r="P327" s="424"/>
      <c r="Q327" s="424"/>
      <c r="R327" s="424"/>
      <c r="S327" s="424"/>
      <c r="T327" s="424"/>
      <c r="U327" s="424"/>
      <c r="V327" s="424"/>
      <c r="W327" s="424"/>
      <c r="X327" s="424"/>
      <c r="Y327" s="424"/>
      <c r="Z327" s="424"/>
    </row>
    <row r="328" spans="1:26" ht="15.75" customHeight="1" x14ac:dyDescent="0.25">
      <c r="A328" s="424"/>
      <c r="B328" s="424"/>
      <c r="C328" s="424"/>
      <c r="D328" s="424"/>
      <c r="E328" s="424"/>
      <c r="F328" s="424"/>
      <c r="G328" s="424"/>
      <c r="H328" s="424"/>
      <c r="I328" s="424"/>
      <c r="J328" s="424"/>
      <c r="K328" s="424"/>
      <c r="L328" s="424"/>
      <c r="M328" s="424"/>
      <c r="N328" s="424"/>
      <c r="O328" s="424"/>
      <c r="P328" s="424"/>
      <c r="Q328" s="424"/>
      <c r="R328" s="424"/>
      <c r="S328" s="424"/>
      <c r="T328" s="424"/>
      <c r="U328" s="424"/>
      <c r="V328" s="424"/>
      <c r="W328" s="424"/>
      <c r="X328" s="424"/>
      <c r="Y328" s="424"/>
      <c r="Z328" s="424"/>
    </row>
    <row r="329" spans="1:26" ht="15.75" customHeight="1" x14ac:dyDescent="0.25">
      <c r="A329" s="424"/>
      <c r="B329" s="424"/>
      <c r="C329" s="424"/>
      <c r="D329" s="424"/>
      <c r="E329" s="424"/>
      <c r="F329" s="424"/>
      <c r="G329" s="424"/>
      <c r="H329" s="424"/>
      <c r="I329" s="424"/>
      <c r="J329" s="424"/>
      <c r="K329" s="424"/>
      <c r="L329" s="424"/>
      <c r="M329" s="424"/>
      <c r="N329" s="424"/>
      <c r="O329" s="424"/>
      <c r="P329" s="424"/>
      <c r="Q329" s="424"/>
      <c r="R329" s="424"/>
      <c r="S329" s="424"/>
      <c r="T329" s="424"/>
      <c r="U329" s="424"/>
      <c r="V329" s="424"/>
      <c r="W329" s="424"/>
      <c r="X329" s="424"/>
      <c r="Y329" s="424"/>
      <c r="Z329" s="424"/>
    </row>
    <row r="330" spans="1:26" ht="15.75" customHeight="1" x14ac:dyDescent="0.25">
      <c r="A330" s="424"/>
      <c r="B330" s="424"/>
      <c r="C330" s="424"/>
      <c r="D330" s="424"/>
      <c r="E330" s="424"/>
      <c r="F330" s="424"/>
      <c r="G330" s="424"/>
      <c r="H330" s="424"/>
      <c r="I330" s="424"/>
      <c r="J330" s="424"/>
      <c r="K330" s="424"/>
      <c r="L330" s="424"/>
      <c r="M330" s="424"/>
      <c r="N330" s="424"/>
      <c r="O330" s="424"/>
      <c r="P330" s="424"/>
      <c r="Q330" s="424"/>
      <c r="R330" s="424"/>
      <c r="S330" s="424"/>
      <c r="T330" s="424"/>
      <c r="U330" s="424"/>
      <c r="V330" s="424"/>
      <c r="W330" s="424"/>
      <c r="X330" s="424"/>
      <c r="Y330" s="424"/>
      <c r="Z330" s="424"/>
    </row>
    <row r="331" spans="1:26" ht="15.75" customHeight="1" x14ac:dyDescent="0.25">
      <c r="A331" s="424"/>
      <c r="B331" s="424"/>
      <c r="C331" s="424"/>
      <c r="D331" s="424"/>
      <c r="E331" s="424"/>
      <c r="F331" s="424"/>
      <c r="G331" s="424"/>
      <c r="H331" s="424"/>
      <c r="I331" s="424"/>
      <c r="J331" s="424"/>
      <c r="K331" s="424"/>
      <c r="L331" s="424"/>
      <c r="M331" s="424"/>
      <c r="N331" s="424"/>
      <c r="O331" s="424"/>
      <c r="P331" s="424"/>
      <c r="Q331" s="424"/>
      <c r="R331" s="424"/>
      <c r="S331" s="424"/>
      <c r="T331" s="424"/>
      <c r="U331" s="424"/>
      <c r="V331" s="424"/>
      <c r="W331" s="424"/>
      <c r="X331" s="424"/>
      <c r="Y331" s="424"/>
      <c r="Z331" s="424"/>
    </row>
    <row r="332" spans="1:26" ht="15.75" customHeight="1" x14ac:dyDescent="0.25">
      <c r="A332" s="424"/>
      <c r="B332" s="424"/>
      <c r="C332" s="424"/>
      <c r="D332" s="424"/>
      <c r="E332" s="424"/>
      <c r="F332" s="424"/>
      <c r="G332" s="424"/>
      <c r="H332" s="424"/>
      <c r="I332" s="424"/>
      <c r="J332" s="424"/>
      <c r="K332" s="424"/>
      <c r="L332" s="424"/>
      <c r="M332" s="424"/>
      <c r="N332" s="424"/>
      <c r="O332" s="424"/>
      <c r="P332" s="424"/>
      <c r="Q332" s="424"/>
      <c r="R332" s="424"/>
      <c r="S332" s="424"/>
      <c r="T332" s="424"/>
      <c r="U332" s="424"/>
      <c r="V332" s="424"/>
      <c r="W332" s="424"/>
      <c r="X332" s="424"/>
      <c r="Y332" s="424"/>
      <c r="Z332" s="424"/>
    </row>
    <row r="333" spans="1:26" ht="15.75" customHeight="1" x14ac:dyDescent="0.25">
      <c r="A333" s="424"/>
      <c r="B333" s="424"/>
      <c r="C333" s="424"/>
      <c r="D333" s="424"/>
      <c r="E333" s="424"/>
      <c r="F333" s="424"/>
      <c r="G333" s="424"/>
      <c r="H333" s="424"/>
      <c r="I333" s="424"/>
      <c r="J333" s="424"/>
      <c r="K333" s="424"/>
      <c r="L333" s="424"/>
      <c r="M333" s="424"/>
      <c r="N333" s="424"/>
      <c r="O333" s="424"/>
      <c r="P333" s="424"/>
      <c r="Q333" s="424"/>
      <c r="R333" s="424"/>
      <c r="S333" s="424"/>
      <c r="T333" s="424"/>
      <c r="U333" s="424"/>
      <c r="V333" s="424"/>
      <c r="W333" s="424"/>
      <c r="X333" s="424"/>
      <c r="Y333" s="424"/>
      <c r="Z333" s="424"/>
    </row>
    <row r="334" spans="1:26" ht="15.75" customHeight="1" x14ac:dyDescent="0.25">
      <c r="A334" s="424"/>
      <c r="B334" s="424"/>
      <c r="C334" s="424"/>
      <c r="D334" s="424"/>
      <c r="E334" s="424"/>
      <c r="F334" s="424"/>
      <c r="G334" s="424"/>
      <c r="H334" s="424"/>
      <c r="I334" s="424"/>
      <c r="J334" s="424"/>
      <c r="K334" s="424"/>
      <c r="L334" s="424"/>
      <c r="M334" s="424"/>
      <c r="N334" s="424"/>
      <c r="O334" s="424"/>
      <c r="P334" s="424"/>
      <c r="Q334" s="424"/>
      <c r="R334" s="424"/>
      <c r="S334" s="424"/>
      <c r="T334" s="424"/>
      <c r="U334" s="424"/>
      <c r="V334" s="424"/>
      <c r="W334" s="424"/>
      <c r="X334" s="424"/>
      <c r="Y334" s="424"/>
      <c r="Z334" s="424"/>
    </row>
    <row r="335" spans="1:26" ht="15.75" customHeight="1" x14ac:dyDescent="0.25">
      <c r="A335" s="424"/>
      <c r="B335" s="424"/>
      <c r="C335" s="424"/>
      <c r="D335" s="424"/>
      <c r="E335" s="424"/>
      <c r="F335" s="424"/>
      <c r="G335" s="424"/>
      <c r="H335" s="424"/>
      <c r="I335" s="424"/>
      <c r="J335" s="424"/>
      <c r="K335" s="424"/>
      <c r="L335" s="424"/>
      <c r="M335" s="424"/>
      <c r="N335" s="424"/>
      <c r="O335" s="424"/>
      <c r="P335" s="424"/>
      <c r="Q335" s="424"/>
      <c r="R335" s="424"/>
      <c r="S335" s="424"/>
      <c r="T335" s="424"/>
      <c r="U335" s="424"/>
      <c r="V335" s="424"/>
      <c r="W335" s="424"/>
      <c r="X335" s="424"/>
      <c r="Y335" s="424"/>
      <c r="Z335" s="424"/>
    </row>
    <row r="336" spans="1:26" ht="15.75" customHeight="1" x14ac:dyDescent="0.25">
      <c r="A336" s="424"/>
      <c r="B336" s="424"/>
      <c r="C336" s="424"/>
      <c r="D336" s="424"/>
      <c r="E336" s="424"/>
      <c r="F336" s="424"/>
      <c r="G336" s="424"/>
      <c r="H336" s="424"/>
      <c r="I336" s="424"/>
      <c r="J336" s="424"/>
      <c r="K336" s="424"/>
      <c r="L336" s="424"/>
      <c r="M336" s="424"/>
      <c r="N336" s="424"/>
      <c r="O336" s="424"/>
      <c r="P336" s="424"/>
      <c r="Q336" s="424"/>
      <c r="R336" s="424"/>
      <c r="S336" s="424"/>
      <c r="T336" s="424"/>
      <c r="U336" s="424"/>
      <c r="V336" s="424"/>
      <c r="W336" s="424"/>
      <c r="X336" s="424"/>
      <c r="Y336" s="424"/>
      <c r="Z336" s="424"/>
    </row>
    <row r="337" spans="1:26" ht="15.75" customHeight="1" x14ac:dyDescent="0.25">
      <c r="A337" s="424"/>
      <c r="B337" s="424"/>
      <c r="C337" s="424"/>
      <c r="D337" s="424"/>
      <c r="E337" s="424"/>
      <c r="F337" s="424"/>
      <c r="G337" s="424"/>
      <c r="H337" s="424"/>
      <c r="I337" s="424"/>
      <c r="J337" s="424"/>
      <c r="K337" s="424"/>
      <c r="L337" s="424"/>
      <c r="M337" s="424"/>
      <c r="N337" s="424"/>
      <c r="O337" s="424"/>
      <c r="P337" s="424"/>
      <c r="Q337" s="424"/>
      <c r="R337" s="424"/>
      <c r="S337" s="424"/>
      <c r="T337" s="424"/>
      <c r="U337" s="424"/>
      <c r="V337" s="424"/>
      <c r="W337" s="424"/>
      <c r="X337" s="424"/>
      <c r="Y337" s="424"/>
      <c r="Z337" s="424"/>
    </row>
    <row r="338" spans="1:26" ht="15.75" customHeight="1" x14ac:dyDescent="0.25">
      <c r="A338" s="424"/>
      <c r="B338" s="424"/>
      <c r="C338" s="424"/>
      <c r="D338" s="424"/>
      <c r="E338" s="424"/>
      <c r="F338" s="424"/>
      <c r="G338" s="424"/>
      <c r="H338" s="424"/>
      <c r="I338" s="424"/>
      <c r="J338" s="424"/>
      <c r="K338" s="424"/>
      <c r="L338" s="424"/>
      <c r="M338" s="424"/>
      <c r="N338" s="424"/>
      <c r="O338" s="424"/>
      <c r="P338" s="424"/>
      <c r="Q338" s="424"/>
      <c r="R338" s="424"/>
      <c r="S338" s="424"/>
      <c r="T338" s="424"/>
      <c r="U338" s="424"/>
      <c r="V338" s="424"/>
      <c r="W338" s="424"/>
      <c r="X338" s="424"/>
      <c r="Y338" s="424"/>
      <c r="Z338" s="424"/>
    </row>
    <row r="339" spans="1:26" ht="15.75" customHeight="1" x14ac:dyDescent="0.25">
      <c r="A339" s="424"/>
      <c r="B339" s="424"/>
      <c r="C339" s="424"/>
      <c r="D339" s="424"/>
      <c r="E339" s="424"/>
      <c r="F339" s="424"/>
      <c r="G339" s="424"/>
      <c r="H339" s="424"/>
      <c r="I339" s="424"/>
      <c r="J339" s="424"/>
      <c r="K339" s="424"/>
      <c r="L339" s="424"/>
      <c r="M339" s="424"/>
      <c r="N339" s="424"/>
      <c r="O339" s="424"/>
      <c r="P339" s="424"/>
      <c r="Q339" s="424"/>
      <c r="R339" s="424"/>
      <c r="S339" s="424"/>
      <c r="T339" s="424"/>
      <c r="U339" s="424"/>
      <c r="V339" s="424"/>
      <c r="W339" s="424"/>
      <c r="X339" s="424"/>
      <c r="Y339" s="424"/>
      <c r="Z339" s="424"/>
    </row>
    <row r="340" spans="1:26" ht="15.75" customHeight="1" x14ac:dyDescent="0.25">
      <c r="A340" s="424"/>
      <c r="B340" s="424"/>
      <c r="C340" s="424"/>
      <c r="D340" s="424"/>
      <c r="E340" s="424"/>
      <c r="F340" s="424"/>
      <c r="G340" s="424"/>
      <c r="H340" s="424"/>
      <c r="I340" s="424"/>
      <c r="J340" s="424"/>
      <c r="K340" s="424"/>
      <c r="L340" s="424"/>
      <c r="M340" s="424"/>
      <c r="N340" s="424"/>
      <c r="O340" s="424"/>
      <c r="P340" s="424"/>
      <c r="Q340" s="424"/>
      <c r="R340" s="424"/>
      <c r="S340" s="424"/>
      <c r="T340" s="424"/>
      <c r="U340" s="424"/>
      <c r="V340" s="424"/>
      <c r="W340" s="424"/>
      <c r="X340" s="424"/>
      <c r="Y340" s="424"/>
      <c r="Z340" s="424"/>
    </row>
    <row r="341" spans="1:26" ht="15.75" customHeight="1" x14ac:dyDescent="0.25">
      <c r="A341" s="424"/>
      <c r="B341" s="424"/>
      <c r="C341" s="424"/>
      <c r="D341" s="424"/>
      <c r="E341" s="424"/>
      <c r="F341" s="424"/>
      <c r="G341" s="424"/>
      <c r="H341" s="424"/>
      <c r="I341" s="424"/>
      <c r="J341" s="424"/>
      <c r="K341" s="424"/>
      <c r="L341" s="424"/>
      <c r="M341" s="424"/>
      <c r="N341" s="424"/>
      <c r="O341" s="424"/>
      <c r="P341" s="424"/>
      <c r="Q341" s="424"/>
      <c r="R341" s="424"/>
      <c r="S341" s="424"/>
      <c r="T341" s="424"/>
      <c r="U341" s="424"/>
      <c r="V341" s="424"/>
      <c r="W341" s="424"/>
      <c r="X341" s="424"/>
      <c r="Y341" s="424"/>
      <c r="Z341" s="424"/>
    </row>
    <row r="342" spans="1:26" ht="15.75" customHeight="1" x14ac:dyDescent="0.25">
      <c r="A342" s="424"/>
      <c r="B342" s="424"/>
      <c r="C342" s="424"/>
      <c r="D342" s="424"/>
      <c r="E342" s="424"/>
      <c r="F342" s="424"/>
      <c r="G342" s="424"/>
      <c r="H342" s="424"/>
      <c r="I342" s="424"/>
      <c r="J342" s="424"/>
      <c r="K342" s="424"/>
      <c r="L342" s="424"/>
      <c r="M342" s="424"/>
      <c r="N342" s="424"/>
      <c r="O342" s="424"/>
      <c r="P342" s="424"/>
      <c r="Q342" s="424"/>
      <c r="R342" s="424"/>
      <c r="S342" s="424"/>
      <c r="T342" s="424"/>
      <c r="U342" s="424"/>
      <c r="V342" s="424"/>
      <c r="W342" s="424"/>
      <c r="X342" s="424"/>
      <c r="Y342" s="424"/>
      <c r="Z342" s="424"/>
    </row>
    <row r="343" spans="1:26" ht="15.75" customHeight="1" x14ac:dyDescent="0.25">
      <c r="A343" s="424"/>
      <c r="B343" s="424"/>
      <c r="C343" s="424"/>
      <c r="D343" s="424"/>
      <c r="E343" s="424"/>
      <c r="F343" s="424"/>
      <c r="G343" s="424"/>
      <c r="H343" s="424"/>
      <c r="I343" s="424"/>
      <c r="J343" s="424"/>
      <c r="K343" s="424"/>
      <c r="L343" s="424"/>
      <c r="M343" s="424"/>
      <c r="N343" s="424"/>
      <c r="O343" s="424"/>
      <c r="P343" s="424"/>
      <c r="Q343" s="424"/>
      <c r="R343" s="424"/>
      <c r="S343" s="424"/>
      <c r="T343" s="424"/>
      <c r="U343" s="424"/>
      <c r="V343" s="424"/>
      <c r="W343" s="424"/>
      <c r="X343" s="424"/>
      <c r="Y343" s="424"/>
      <c r="Z343" s="424"/>
    </row>
    <row r="344" spans="1:26" ht="15.75" customHeight="1" x14ac:dyDescent="0.25">
      <c r="A344" s="424"/>
      <c r="B344" s="424"/>
      <c r="C344" s="424"/>
      <c r="D344" s="424"/>
      <c r="E344" s="424"/>
      <c r="F344" s="424"/>
      <c r="G344" s="424"/>
      <c r="H344" s="424"/>
      <c r="I344" s="424"/>
      <c r="J344" s="424"/>
      <c r="K344" s="424"/>
      <c r="L344" s="424"/>
      <c r="M344" s="424"/>
      <c r="N344" s="424"/>
      <c r="O344" s="424"/>
      <c r="P344" s="424"/>
      <c r="Q344" s="424"/>
      <c r="R344" s="424"/>
      <c r="S344" s="424"/>
      <c r="T344" s="424"/>
      <c r="U344" s="424"/>
      <c r="V344" s="424"/>
      <c r="W344" s="424"/>
      <c r="X344" s="424"/>
      <c r="Y344" s="424"/>
      <c r="Z344" s="424"/>
    </row>
    <row r="345" spans="1:26" ht="15.75" customHeight="1" x14ac:dyDescent="0.25">
      <c r="A345" s="424"/>
      <c r="B345" s="424"/>
      <c r="C345" s="424"/>
      <c r="D345" s="424"/>
      <c r="E345" s="424"/>
      <c r="F345" s="424"/>
      <c r="G345" s="424"/>
      <c r="H345" s="424"/>
      <c r="I345" s="424"/>
      <c r="J345" s="424"/>
      <c r="K345" s="424"/>
      <c r="L345" s="424"/>
      <c r="M345" s="424"/>
      <c r="N345" s="424"/>
      <c r="O345" s="424"/>
      <c r="P345" s="424"/>
      <c r="Q345" s="424"/>
      <c r="R345" s="424"/>
      <c r="S345" s="424"/>
      <c r="T345" s="424"/>
      <c r="U345" s="424"/>
      <c r="V345" s="424"/>
      <c r="W345" s="424"/>
      <c r="X345" s="424"/>
      <c r="Y345" s="424"/>
      <c r="Z345" s="424"/>
    </row>
    <row r="346" spans="1:26" ht="15.75" customHeight="1" x14ac:dyDescent="0.25">
      <c r="A346" s="424"/>
      <c r="B346" s="424"/>
      <c r="C346" s="424"/>
      <c r="D346" s="424"/>
      <c r="E346" s="424"/>
      <c r="F346" s="424"/>
      <c r="G346" s="424"/>
      <c r="H346" s="424"/>
      <c r="I346" s="424"/>
      <c r="J346" s="424"/>
      <c r="K346" s="424"/>
      <c r="L346" s="424"/>
      <c r="M346" s="424"/>
      <c r="N346" s="424"/>
      <c r="O346" s="424"/>
      <c r="P346" s="424"/>
      <c r="Q346" s="424"/>
      <c r="R346" s="424"/>
      <c r="S346" s="424"/>
      <c r="T346" s="424"/>
      <c r="U346" s="424"/>
      <c r="V346" s="424"/>
      <c r="W346" s="424"/>
      <c r="X346" s="424"/>
      <c r="Y346" s="424"/>
      <c r="Z346" s="424"/>
    </row>
    <row r="347" spans="1:26" ht="15.75" customHeight="1" x14ac:dyDescent="0.25">
      <c r="A347" s="424"/>
      <c r="B347" s="424"/>
      <c r="C347" s="424"/>
      <c r="D347" s="424"/>
      <c r="E347" s="424"/>
      <c r="F347" s="424"/>
      <c r="G347" s="424"/>
      <c r="H347" s="424"/>
      <c r="I347" s="424"/>
      <c r="J347" s="424"/>
      <c r="K347" s="424"/>
      <c r="L347" s="424"/>
      <c r="M347" s="424"/>
      <c r="N347" s="424"/>
      <c r="O347" s="424"/>
      <c r="P347" s="424"/>
      <c r="Q347" s="424"/>
      <c r="R347" s="424"/>
      <c r="S347" s="424"/>
      <c r="T347" s="424"/>
      <c r="U347" s="424"/>
      <c r="V347" s="424"/>
      <c r="W347" s="424"/>
      <c r="X347" s="424"/>
      <c r="Y347" s="424"/>
      <c r="Z347" s="424"/>
    </row>
    <row r="348" spans="1:26" ht="15.75" customHeight="1" x14ac:dyDescent="0.25">
      <c r="A348" s="424"/>
      <c r="B348" s="424"/>
      <c r="C348" s="424"/>
      <c r="D348" s="424"/>
      <c r="E348" s="424"/>
      <c r="F348" s="424"/>
      <c r="G348" s="424"/>
      <c r="H348" s="424"/>
      <c r="I348" s="424"/>
      <c r="J348" s="424"/>
      <c r="K348" s="424"/>
      <c r="L348" s="424"/>
      <c r="M348" s="424"/>
      <c r="N348" s="424"/>
      <c r="O348" s="424"/>
      <c r="P348" s="424"/>
      <c r="Q348" s="424"/>
      <c r="R348" s="424"/>
      <c r="S348" s="424"/>
      <c r="T348" s="424"/>
      <c r="U348" s="424"/>
      <c r="V348" s="424"/>
      <c r="W348" s="424"/>
      <c r="X348" s="424"/>
      <c r="Y348" s="424"/>
      <c r="Z348" s="424"/>
    </row>
    <row r="349" spans="1:26" ht="15.75" customHeight="1" x14ac:dyDescent="0.25">
      <c r="A349" s="424"/>
      <c r="B349" s="424"/>
      <c r="C349" s="424"/>
      <c r="D349" s="424"/>
      <c r="E349" s="424"/>
      <c r="F349" s="424"/>
      <c r="G349" s="424"/>
      <c r="H349" s="424"/>
      <c r="I349" s="424"/>
      <c r="J349" s="424"/>
      <c r="K349" s="424"/>
      <c r="L349" s="424"/>
      <c r="M349" s="424"/>
      <c r="N349" s="424"/>
      <c r="O349" s="424"/>
      <c r="P349" s="424"/>
      <c r="Q349" s="424"/>
      <c r="R349" s="424"/>
      <c r="S349" s="424"/>
      <c r="T349" s="424"/>
      <c r="U349" s="424"/>
      <c r="V349" s="424"/>
      <c r="W349" s="424"/>
      <c r="X349" s="424"/>
      <c r="Y349" s="424"/>
      <c r="Z349" s="424"/>
    </row>
    <row r="350" spans="1:26" ht="15.75" customHeight="1" x14ac:dyDescent="0.25">
      <c r="A350" s="424"/>
      <c r="B350" s="424"/>
      <c r="C350" s="424"/>
      <c r="D350" s="424"/>
      <c r="E350" s="424"/>
      <c r="F350" s="424"/>
      <c r="G350" s="424"/>
      <c r="H350" s="424"/>
      <c r="I350" s="424"/>
      <c r="J350" s="424"/>
      <c r="K350" s="424"/>
      <c r="L350" s="424"/>
      <c r="M350" s="424"/>
      <c r="N350" s="424"/>
      <c r="O350" s="424"/>
      <c r="P350" s="424"/>
      <c r="Q350" s="424"/>
      <c r="R350" s="424"/>
      <c r="S350" s="424"/>
      <c r="T350" s="424"/>
      <c r="U350" s="424"/>
      <c r="V350" s="424"/>
      <c r="W350" s="424"/>
      <c r="X350" s="424"/>
      <c r="Y350" s="424"/>
      <c r="Z350" s="424"/>
    </row>
    <row r="351" spans="1:26" ht="15.75" customHeight="1" x14ac:dyDescent="0.25">
      <c r="A351" s="424"/>
      <c r="B351" s="424"/>
      <c r="C351" s="424"/>
      <c r="D351" s="424"/>
      <c r="E351" s="424"/>
      <c r="F351" s="424"/>
      <c r="G351" s="424"/>
      <c r="H351" s="424"/>
      <c r="I351" s="424"/>
      <c r="J351" s="424"/>
      <c r="K351" s="424"/>
      <c r="L351" s="424"/>
      <c r="M351" s="424"/>
      <c r="N351" s="424"/>
      <c r="O351" s="424"/>
      <c r="P351" s="424"/>
      <c r="Q351" s="424"/>
      <c r="R351" s="424"/>
      <c r="S351" s="424"/>
      <c r="T351" s="424"/>
      <c r="U351" s="424"/>
      <c r="V351" s="424"/>
      <c r="W351" s="424"/>
      <c r="X351" s="424"/>
      <c r="Y351" s="424"/>
      <c r="Z351" s="424"/>
    </row>
    <row r="352" spans="1:26" ht="15.75" customHeight="1" x14ac:dyDescent="0.25">
      <c r="A352" s="424"/>
      <c r="B352" s="424"/>
      <c r="C352" s="424"/>
      <c r="D352" s="424"/>
      <c r="E352" s="424"/>
      <c r="F352" s="424"/>
      <c r="G352" s="424"/>
      <c r="H352" s="424"/>
      <c r="I352" s="424"/>
      <c r="J352" s="424"/>
      <c r="K352" s="424"/>
      <c r="L352" s="424"/>
      <c r="M352" s="424"/>
      <c r="N352" s="424"/>
      <c r="O352" s="424"/>
      <c r="P352" s="424"/>
      <c r="Q352" s="424"/>
      <c r="R352" s="424"/>
      <c r="S352" s="424"/>
      <c r="T352" s="424"/>
      <c r="U352" s="424"/>
      <c r="V352" s="424"/>
      <c r="W352" s="424"/>
      <c r="X352" s="424"/>
      <c r="Y352" s="424"/>
      <c r="Z352" s="424"/>
    </row>
    <row r="353" spans="1:26" ht="15.75" customHeight="1" x14ac:dyDescent="0.25">
      <c r="A353" s="424"/>
      <c r="B353" s="424"/>
      <c r="C353" s="424"/>
      <c r="D353" s="424"/>
      <c r="E353" s="424"/>
      <c r="F353" s="424"/>
      <c r="G353" s="424"/>
      <c r="H353" s="424"/>
      <c r="I353" s="424"/>
      <c r="J353" s="424"/>
      <c r="K353" s="424"/>
      <c r="L353" s="424"/>
      <c r="M353" s="424"/>
      <c r="N353" s="424"/>
      <c r="O353" s="424"/>
      <c r="P353" s="424"/>
      <c r="Q353" s="424"/>
      <c r="R353" s="424"/>
      <c r="S353" s="424"/>
      <c r="T353" s="424"/>
      <c r="U353" s="424"/>
      <c r="V353" s="424"/>
      <c r="W353" s="424"/>
      <c r="X353" s="424"/>
      <c r="Y353" s="424"/>
      <c r="Z353" s="424"/>
    </row>
    <row r="354" spans="1:26" ht="15.75" customHeight="1" x14ac:dyDescent="0.25">
      <c r="A354" s="424"/>
      <c r="B354" s="424"/>
      <c r="C354" s="424"/>
      <c r="D354" s="424"/>
      <c r="E354" s="424"/>
      <c r="F354" s="424"/>
      <c r="G354" s="424"/>
      <c r="H354" s="424"/>
      <c r="I354" s="424"/>
      <c r="J354" s="424"/>
      <c r="K354" s="424"/>
      <c r="L354" s="424"/>
      <c r="M354" s="424"/>
      <c r="N354" s="424"/>
      <c r="O354" s="424"/>
      <c r="P354" s="424"/>
      <c r="Q354" s="424"/>
      <c r="R354" s="424"/>
      <c r="S354" s="424"/>
      <c r="T354" s="424"/>
      <c r="U354" s="424"/>
      <c r="V354" s="424"/>
      <c r="W354" s="424"/>
      <c r="X354" s="424"/>
      <c r="Y354" s="424"/>
      <c r="Z354" s="424"/>
    </row>
    <row r="355" spans="1:26" ht="15.75" customHeight="1" x14ac:dyDescent="0.25">
      <c r="A355" s="424"/>
      <c r="B355" s="424"/>
      <c r="C355" s="424"/>
      <c r="D355" s="424"/>
      <c r="E355" s="424"/>
      <c r="F355" s="424"/>
      <c r="G355" s="424"/>
      <c r="H355" s="424"/>
      <c r="I355" s="424"/>
      <c r="J355" s="424"/>
      <c r="K355" s="424"/>
      <c r="L355" s="424"/>
      <c r="M355" s="424"/>
      <c r="N355" s="424"/>
      <c r="O355" s="424"/>
      <c r="P355" s="424"/>
      <c r="Q355" s="424"/>
      <c r="R355" s="424"/>
      <c r="S355" s="424"/>
      <c r="T355" s="424"/>
      <c r="U355" s="424"/>
      <c r="V355" s="424"/>
      <c r="W355" s="424"/>
      <c r="X355" s="424"/>
      <c r="Y355" s="424"/>
      <c r="Z355" s="424"/>
    </row>
    <row r="356" spans="1:26" ht="15.75" customHeight="1" x14ac:dyDescent="0.25">
      <c r="A356" s="424"/>
      <c r="B356" s="424"/>
      <c r="C356" s="424"/>
      <c r="D356" s="424"/>
      <c r="E356" s="424"/>
      <c r="F356" s="424"/>
      <c r="G356" s="424"/>
      <c r="H356" s="424"/>
      <c r="I356" s="424"/>
      <c r="J356" s="424"/>
      <c r="K356" s="424"/>
      <c r="L356" s="424"/>
      <c r="M356" s="424"/>
      <c r="N356" s="424"/>
      <c r="O356" s="424"/>
      <c r="P356" s="424"/>
      <c r="Q356" s="424"/>
      <c r="R356" s="424"/>
      <c r="S356" s="424"/>
      <c r="T356" s="424"/>
      <c r="U356" s="424"/>
      <c r="V356" s="424"/>
      <c r="W356" s="424"/>
      <c r="X356" s="424"/>
      <c r="Y356" s="424"/>
      <c r="Z356" s="424"/>
    </row>
    <row r="357" spans="1:26" ht="15.75" customHeight="1" x14ac:dyDescent="0.25">
      <c r="A357" s="424"/>
      <c r="B357" s="424"/>
      <c r="C357" s="424"/>
      <c r="D357" s="424"/>
      <c r="E357" s="424"/>
      <c r="F357" s="424"/>
      <c r="G357" s="424"/>
      <c r="H357" s="424"/>
      <c r="I357" s="424"/>
      <c r="J357" s="424"/>
      <c r="K357" s="424"/>
      <c r="L357" s="424"/>
      <c r="M357" s="424"/>
      <c r="N357" s="424"/>
      <c r="O357" s="424"/>
      <c r="P357" s="424"/>
      <c r="Q357" s="424"/>
      <c r="R357" s="424"/>
      <c r="S357" s="424"/>
      <c r="T357" s="424"/>
      <c r="U357" s="424"/>
      <c r="V357" s="424"/>
      <c r="W357" s="424"/>
      <c r="X357" s="424"/>
      <c r="Y357" s="424"/>
      <c r="Z357" s="424"/>
    </row>
    <row r="358" spans="1:26" ht="15.75" customHeight="1" x14ac:dyDescent="0.25">
      <c r="A358" s="424"/>
      <c r="B358" s="424"/>
      <c r="C358" s="424"/>
      <c r="D358" s="424"/>
      <c r="E358" s="424"/>
      <c r="F358" s="424"/>
      <c r="G358" s="424"/>
      <c r="H358" s="424"/>
      <c r="I358" s="424"/>
      <c r="J358" s="424"/>
      <c r="K358" s="424"/>
      <c r="L358" s="424"/>
      <c r="M358" s="424"/>
      <c r="N358" s="424"/>
      <c r="O358" s="424"/>
      <c r="P358" s="424"/>
      <c r="Q358" s="424"/>
      <c r="R358" s="424"/>
      <c r="S358" s="424"/>
      <c r="T358" s="424"/>
      <c r="U358" s="424"/>
      <c r="V358" s="424"/>
      <c r="W358" s="424"/>
      <c r="X358" s="424"/>
      <c r="Y358" s="424"/>
      <c r="Z358" s="424"/>
    </row>
    <row r="359" spans="1:26" ht="15.75" customHeight="1" x14ac:dyDescent="0.25">
      <c r="A359" s="424"/>
      <c r="B359" s="424"/>
      <c r="C359" s="424"/>
      <c r="D359" s="424"/>
      <c r="E359" s="424"/>
      <c r="F359" s="424"/>
      <c r="G359" s="424"/>
      <c r="H359" s="424"/>
      <c r="I359" s="424"/>
      <c r="J359" s="424"/>
      <c r="K359" s="424"/>
      <c r="L359" s="424"/>
      <c r="M359" s="424"/>
      <c r="N359" s="424"/>
      <c r="O359" s="424"/>
      <c r="P359" s="424"/>
      <c r="Q359" s="424"/>
      <c r="R359" s="424"/>
      <c r="S359" s="424"/>
      <c r="T359" s="424"/>
      <c r="U359" s="424"/>
      <c r="V359" s="424"/>
      <c r="W359" s="424"/>
      <c r="X359" s="424"/>
      <c r="Y359" s="424"/>
      <c r="Z359" s="424"/>
    </row>
    <row r="360" spans="1:26" ht="15.75" customHeight="1" x14ac:dyDescent="0.25">
      <c r="A360" s="424"/>
      <c r="B360" s="424"/>
      <c r="C360" s="424"/>
      <c r="D360" s="424"/>
      <c r="E360" s="424"/>
      <c r="F360" s="424"/>
      <c r="G360" s="424"/>
      <c r="H360" s="424"/>
      <c r="I360" s="424"/>
      <c r="J360" s="424"/>
      <c r="K360" s="424"/>
      <c r="L360" s="424"/>
      <c r="M360" s="424"/>
      <c r="N360" s="424"/>
      <c r="O360" s="424"/>
      <c r="P360" s="424"/>
      <c r="Q360" s="424"/>
      <c r="R360" s="424"/>
      <c r="S360" s="424"/>
      <c r="T360" s="424"/>
      <c r="U360" s="424"/>
      <c r="V360" s="424"/>
      <c r="W360" s="424"/>
      <c r="X360" s="424"/>
      <c r="Y360" s="424"/>
      <c r="Z360" s="424"/>
    </row>
    <row r="361" spans="1:26" ht="15.75" customHeight="1" x14ac:dyDescent="0.25">
      <c r="A361" s="424"/>
      <c r="B361" s="424"/>
      <c r="C361" s="424"/>
      <c r="D361" s="424"/>
      <c r="E361" s="424"/>
      <c r="F361" s="424"/>
      <c r="G361" s="424"/>
      <c r="H361" s="424"/>
      <c r="I361" s="424"/>
      <c r="J361" s="424"/>
      <c r="K361" s="424"/>
      <c r="L361" s="424"/>
      <c r="M361" s="424"/>
      <c r="N361" s="424"/>
      <c r="O361" s="424"/>
      <c r="P361" s="424"/>
      <c r="Q361" s="424"/>
      <c r="R361" s="424"/>
      <c r="S361" s="424"/>
      <c r="T361" s="424"/>
      <c r="U361" s="424"/>
      <c r="V361" s="424"/>
      <c r="W361" s="424"/>
      <c r="X361" s="424"/>
      <c r="Y361" s="424"/>
      <c r="Z361" s="424"/>
    </row>
    <row r="362" spans="1:26" ht="15.75" customHeight="1" x14ac:dyDescent="0.25">
      <c r="A362" s="424"/>
      <c r="B362" s="424"/>
      <c r="C362" s="424"/>
      <c r="D362" s="424"/>
      <c r="E362" s="424"/>
      <c r="F362" s="424"/>
      <c r="G362" s="424"/>
      <c r="H362" s="424"/>
      <c r="I362" s="424"/>
      <c r="J362" s="424"/>
      <c r="K362" s="424"/>
      <c r="L362" s="424"/>
      <c r="M362" s="424"/>
      <c r="N362" s="424"/>
      <c r="O362" s="424"/>
      <c r="P362" s="424"/>
      <c r="Q362" s="424"/>
      <c r="R362" s="424"/>
      <c r="S362" s="424"/>
      <c r="T362" s="424"/>
      <c r="U362" s="424"/>
      <c r="V362" s="424"/>
      <c r="W362" s="424"/>
      <c r="X362" s="424"/>
      <c r="Y362" s="424"/>
      <c r="Z362" s="424"/>
    </row>
    <row r="363" spans="1:26" ht="15.75" customHeight="1" x14ac:dyDescent="0.25">
      <c r="A363" s="424"/>
      <c r="B363" s="424"/>
      <c r="C363" s="424"/>
      <c r="D363" s="424"/>
      <c r="E363" s="424"/>
      <c r="F363" s="424"/>
      <c r="G363" s="424"/>
      <c r="H363" s="424"/>
      <c r="I363" s="424"/>
      <c r="J363" s="424"/>
      <c r="K363" s="424"/>
      <c r="L363" s="424"/>
      <c r="M363" s="424"/>
      <c r="N363" s="424"/>
      <c r="O363" s="424"/>
      <c r="P363" s="424"/>
      <c r="Q363" s="424"/>
      <c r="R363" s="424"/>
      <c r="S363" s="424"/>
      <c r="T363" s="424"/>
      <c r="U363" s="424"/>
      <c r="V363" s="424"/>
      <c r="W363" s="424"/>
      <c r="X363" s="424"/>
      <c r="Y363" s="424"/>
      <c r="Z363" s="424"/>
    </row>
    <row r="364" spans="1:26" ht="15.75" customHeight="1" x14ac:dyDescent="0.25">
      <c r="A364" s="424"/>
      <c r="B364" s="424"/>
      <c r="C364" s="424"/>
      <c r="D364" s="424"/>
      <c r="E364" s="424"/>
      <c r="F364" s="424"/>
      <c r="G364" s="424"/>
      <c r="H364" s="424"/>
      <c r="I364" s="424"/>
      <c r="J364" s="424"/>
      <c r="K364" s="424"/>
      <c r="L364" s="424"/>
      <c r="M364" s="424"/>
      <c r="N364" s="424"/>
      <c r="O364" s="424"/>
      <c r="P364" s="424"/>
      <c r="Q364" s="424"/>
      <c r="R364" s="424"/>
      <c r="S364" s="424"/>
      <c r="T364" s="424"/>
      <c r="U364" s="424"/>
      <c r="V364" s="424"/>
      <c r="W364" s="424"/>
      <c r="X364" s="424"/>
      <c r="Y364" s="424"/>
      <c r="Z364" s="424"/>
    </row>
    <row r="365" spans="1:26" ht="15.75" customHeight="1" x14ac:dyDescent="0.25">
      <c r="A365" s="424"/>
      <c r="B365" s="424"/>
      <c r="C365" s="424"/>
      <c r="D365" s="424"/>
      <c r="E365" s="424"/>
      <c r="F365" s="424"/>
      <c r="G365" s="424"/>
      <c r="H365" s="424"/>
      <c r="I365" s="424"/>
      <c r="J365" s="424"/>
      <c r="K365" s="424"/>
      <c r="L365" s="424"/>
      <c r="M365" s="424"/>
      <c r="N365" s="424"/>
      <c r="O365" s="424"/>
      <c r="P365" s="424"/>
      <c r="Q365" s="424"/>
      <c r="R365" s="424"/>
      <c r="S365" s="424"/>
      <c r="T365" s="424"/>
      <c r="U365" s="424"/>
      <c r="V365" s="424"/>
      <c r="W365" s="424"/>
      <c r="X365" s="424"/>
      <c r="Y365" s="424"/>
      <c r="Z365" s="424"/>
    </row>
    <row r="366" spans="1:26" ht="15.75" customHeight="1" x14ac:dyDescent="0.25">
      <c r="A366" s="424"/>
      <c r="B366" s="424"/>
      <c r="C366" s="424"/>
      <c r="D366" s="424"/>
      <c r="E366" s="424"/>
      <c r="F366" s="424"/>
      <c r="G366" s="424"/>
      <c r="H366" s="424"/>
      <c r="I366" s="424"/>
      <c r="J366" s="424"/>
      <c r="K366" s="424"/>
      <c r="L366" s="424"/>
      <c r="M366" s="424"/>
      <c r="N366" s="424"/>
      <c r="O366" s="424"/>
      <c r="P366" s="424"/>
      <c r="Q366" s="424"/>
      <c r="R366" s="424"/>
      <c r="S366" s="424"/>
      <c r="T366" s="424"/>
      <c r="U366" s="424"/>
      <c r="V366" s="424"/>
      <c r="W366" s="424"/>
      <c r="X366" s="424"/>
      <c r="Y366" s="424"/>
      <c r="Z366" s="424"/>
    </row>
    <row r="367" spans="1:26" ht="15.75" customHeight="1" x14ac:dyDescent="0.25">
      <c r="A367" s="424"/>
      <c r="B367" s="424"/>
      <c r="C367" s="424"/>
      <c r="D367" s="424"/>
      <c r="E367" s="424"/>
      <c r="F367" s="424"/>
      <c r="G367" s="424"/>
      <c r="H367" s="424"/>
      <c r="I367" s="424"/>
      <c r="J367" s="424"/>
      <c r="K367" s="424"/>
      <c r="L367" s="424"/>
      <c r="M367" s="424"/>
      <c r="N367" s="424"/>
      <c r="O367" s="424"/>
      <c r="P367" s="424"/>
      <c r="Q367" s="424"/>
      <c r="R367" s="424"/>
      <c r="S367" s="424"/>
      <c r="T367" s="424"/>
      <c r="U367" s="424"/>
      <c r="V367" s="424"/>
      <c r="W367" s="424"/>
      <c r="X367" s="424"/>
      <c r="Y367" s="424"/>
      <c r="Z367" s="424"/>
    </row>
    <row r="368" spans="1:26" ht="15.75" customHeight="1" x14ac:dyDescent="0.25">
      <c r="A368" s="424"/>
      <c r="B368" s="424"/>
      <c r="C368" s="424"/>
      <c r="D368" s="424"/>
      <c r="E368" s="424"/>
      <c r="F368" s="424"/>
      <c r="G368" s="424"/>
      <c r="H368" s="424"/>
      <c r="I368" s="424"/>
      <c r="J368" s="424"/>
      <c r="K368" s="424"/>
      <c r="L368" s="424"/>
      <c r="M368" s="424"/>
      <c r="N368" s="424"/>
      <c r="O368" s="424"/>
      <c r="P368" s="424"/>
      <c r="Q368" s="424"/>
      <c r="R368" s="424"/>
      <c r="S368" s="424"/>
      <c r="T368" s="424"/>
      <c r="U368" s="424"/>
      <c r="V368" s="424"/>
      <c r="W368" s="424"/>
      <c r="X368" s="424"/>
      <c r="Y368" s="424"/>
      <c r="Z368" s="424"/>
    </row>
    <row r="369" spans="1:26" ht="15.75" customHeight="1" x14ac:dyDescent="0.25">
      <c r="A369" s="424"/>
      <c r="B369" s="424"/>
      <c r="C369" s="424"/>
      <c r="D369" s="424"/>
      <c r="E369" s="424"/>
      <c r="F369" s="424"/>
      <c r="G369" s="424"/>
      <c r="H369" s="424"/>
      <c r="I369" s="424"/>
      <c r="J369" s="424"/>
      <c r="K369" s="424"/>
      <c r="L369" s="424"/>
      <c r="M369" s="424"/>
      <c r="N369" s="424"/>
      <c r="O369" s="424"/>
      <c r="P369" s="424"/>
      <c r="Q369" s="424"/>
      <c r="R369" s="424"/>
      <c r="S369" s="424"/>
      <c r="T369" s="424"/>
      <c r="U369" s="424"/>
      <c r="V369" s="424"/>
      <c r="W369" s="424"/>
      <c r="X369" s="424"/>
      <c r="Y369" s="424"/>
      <c r="Z369" s="424"/>
    </row>
    <row r="370" spans="1:26" ht="15.75" customHeight="1" x14ac:dyDescent="0.25">
      <c r="A370" s="424"/>
      <c r="B370" s="424"/>
      <c r="C370" s="424"/>
      <c r="D370" s="424"/>
      <c r="E370" s="424"/>
      <c r="F370" s="424"/>
      <c r="G370" s="424"/>
      <c r="H370" s="424"/>
      <c r="I370" s="424"/>
      <c r="J370" s="424"/>
      <c r="K370" s="424"/>
      <c r="L370" s="424"/>
      <c r="M370" s="424"/>
      <c r="N370" s="424"/>
      <c r="O370" s="424"/>
      <c r="P370" s="424"/>
      <c r="Q370" s="424"/>
      <c r="R370" s="424"/>
      <c r="S370" s="424"/>
      <c r="T370" s="424"/>
      <c r="U370" s="424"/>
      <c r="V370" s="424"/>
      <c r="W370" s="424"/>
      <c r="X370" s="424"/>
      <c r="Y370" s="424"/>
      <c r="Z370" s="424"/>
    </row>
    <row r="371" spans="1:26" ht="15.75" customHeight="1" x14ac:dyDescent="0.25">
      <c r="A371" s="424"/>
      <c r="B371" s="424"/>
      <c r="C371" s="424"/>
      <c r="D371" s="424"/>
      <c r="E371" s="424"/>
      <c r="F371" s="424"/>
      <c r="G371" s="424"/>
      <c r="H371" s="424"/>
      <c r="I371" s="424"/>
      <c r="J371" s="424"/>
      <c r="K371" s="424"/>
      <c r="L371" s="424"/>
      <c r="M371" s="424"/>
      <c r="N371" s="424"/>
      <c r="O371" s="424"/>
      <c r="P371" s="424"/>
      <c r="Q371" s="424"/>
      <c r="R371" s="424"/>
      <c r="S371" s="424"/>
      <c r="T371" s="424"/>
      <c r="U371" s="424"/>
      <c r="V371" s="424"/>
      <c r="W371" s="424"/>
      <c r="X371" s="424"/>
      <c r="Y371" s="424"/>
      <c r="Z371" s="424"/>
    </row>
    <row r="372" spans="1:26" ht="15.75" customHeight="1" x14ac:dyDescent="0.25">
      <c r="A372" s="424"/>
      <c r="B372" s="424"/>
      <c r="C372" s="424"/>
      <c r="D372" s="424"/>
      <c r="E372" s="424"/>
      <c r="F372" s="424"/>
      <c r="G372" s="424"/>
      <c r="H372" s="424"/>
      <c r="I372" s="424"/>
      <c r="J372" s="424"/>
      <c r="K372" s="424"/>
      <c r="L372" s="424"/>
      <c r="M372" s="424"/>
      <c r="N372" s="424"/>
      <c r="O372" s="424"/>
      <c r="P372" s="424"/>
      <c r="Q372" s="424"/>
      <c r="R372" s="424"/>
      <c r="S372" s="424"/>
      <c r="T372" s="424"/>
      <c r="U372" s="424"/>
      <c r="V372" s="424"/>
      <c r="W372" s="424"/>
      <c r="X372" s="424"/>
      <c r="Y372" s="424"/>
      <c r="Z372" s="424"/>
    </row>
    <row r="373" spans="1:26" ht="15.75" customHeight="1" x14ac:dyDescent="0.25">
      <c r="A373" s="424"/>
      <c r="B373" s="424"/>
      <c r="C373" s="424"/>
      <c r="D373" s="424"/>
      <c r="E373" s="424"/>
      <c r="F373" s="424"/>
      <c r="G373" s="424"/>
      <c r="H373" s="424"/>
      <c r="I373" s="424"/>
      <c r="J373" s="424"/>
      <c r="K373" s="424"/>
      <c r="L373" s="424"/>
      <c r="M373" s="424"/>
      <c r="N373" s="424"/>
      <c r="O373" s="424"/>
      <c r="P373" s="424"/>
      <c r="Q373" s="424"/>
      <c r="R373" s="424"/>
      <c r="S373" s="424"/>
      <c r="T373" s="424"/>
      <c r="U373" s="424"/>
      <c r="V373" s="424"/>
      <c r="W373" s="424"/>
      <c r="X373" s="424"/>
      <c r="Y373" s="424"/>
      <c r="Z373" s="424"/>
    </row>
    <row r="374" spans="1:26" ht="15.75" customHeight="1" x14ac:dyDescent="0.25">
      <c r="A374" s="424"/>
      <c r="B374" s="424"/>
      <c r="C374" s="424"/>
      <c r="D374" s="424"/>
      <c r="E374" s="424"/>
      <c r="F374" s="424"/>
      <c r="G374" s="424"/>
      <c r="H374" s="424"/>
      <c r="I374" s="424"/>
      <c r="J374" s="424"/>
      <c r="K374" s="424"/>
      <c r="L374" s="424"/>
      <c r="M374" s="424"/>
      <c r="N374" s="424"/>
      <c r="O374" s="424"/>
      <c r="P374" s="424"/>
      <c r="Q374" s="424"/>
      <c r="R374" s="424"/>
      <c r="S374" s="424"/>
      <c r="T374" s="424"/>
      <c r="U374" s="424"/>
      <c r="V374" s="424"/>
      <c r="W374" s="424"/>
      <c r="X374" s="424"/>
      <c r="Y374" s="424"/>
      <c r="Z374" s="424"/>
    </row>
    <row r="375" spans="1:26" ht="15.75" customHeight="1" x14ac:dyDescent="0.25">
      <c r="A375" s="424"/>
      <c r="B375" s="424"/>
      <c r="C375" s="424"/>
      <c r="D375" s="424"/>
      <c r="E375" s="424"/>
      <c r="F375" s="424"/>
      <c r="G375" s="424"/>
      <c r="H375" s="424"/>
      <c r="I375" s="424"/>
      <c r="J375" s="424"/>
      <c r="K375" s="424"/>
      <c r="L375" s="424"/>
      <c r="M375" s="424"/>
      <c r="N375" s="424"/>
      <c r="O375" s="424"/>
      <c r="P375" s="424"/>
      <c r="Q375" s="424"/>
      <c r="R375" s="424"/>
      <c r="S375" s="424"/>
      <c r="T375" s="424"/>
      <c r="U375" s="424"/>
      <c r="V375" s="424"/>
      <c r="W375" s="424"/>
      <c r="X375" s="424"/>
      <c r="Y375" s="424"/>
      <c r="Z375" s="424"/>
    </row>
    <row r="376" spans="1:26" ht="15.75" customHeight="1" x14ac:dyDescent="0.25">
      <c r="A376" s="424"/>
      <c r="B376" s="424"/>
      <c r="C376" s="424"/>
      <c r="D376" s="424"/>
      <c r="E376" s="424"/>
      <c r="F376" s="424"/>
      <c r="G376" s="424"/>
      <c r="H376" s="424"/>
      <c r="I376" s="424"/>
      <c r="J376" s="424"/>
      <c r="K376" s="424"/>
      <c r="L376" s="424"/>
      <c r="M376" s="424"/>
      <c r="N376" s="424"/>
      <c r="O376" s="424"/>
      <c r="P376" s="424"/>
      <c r="Q376" s="424"/>
      <c r="R376" s="424"/>
      <c r="S376" s="424"/>
      <c r="T376" s="424"/>
      <c r="U376" s="424"/>
      <c r="V376" s="424"/>
      <c r="W376" s="424"/>
      <c r="X376" s="424"/>
      <c r="Y376" s="424"/>
      <c r="Z376" s="424"/>
    </row>
    <row r="377" spans="1:26" ht="15.75" customHeight="1" x14ac:dyDescent="0.25">
      <c r="A377" s="424"/>
      <c r="B377" s="424"/>
      <c r="C377" s="424"/>
      <c r="D377" s="424"/>
      <c r="E377" s="424"/>
      <c r="F377" s="424"/>
      <c r="G377" s="424"/>
      <c r="H377" s="424"/>
      <c r="I377" s="424"/>
      <c r="J377" s="424"/>
      <c r="K377" s="424"/>
      <c r="L377" s="424"/>
      <c r="M377" s="424"/>
      <c r="N377" s="424"/>
      <c r="O377" s="424"/>
      <c r="P377" s="424"/>
      <c r="Q377" s="424"/>
      <c r="R377" s="424"/>
      <c r="S377" s="424"/>
      <c r="T377" s="424"/>
      <c r="U377" s="424"/>
      <c r="V377" s="424"/>
      <c r="W377" s="424"/>
      <c r="X377" s="424"/>
      <c r="Y377" s="424"/>
      <c r="Z377" s="424"/>
    </row>
    <row r="378" spans="1:26" ht="15.75" customHeight="1" x14ac:dyDescent="0.25">
      <c r="A378" s="424"/>
      <c r="B378" s="424"/>
      <c r="C378" s="424"/>
      <c r="D378" s="424"/>
      <c r="E378" s="424"/>
      <c r="F378" s="424"/>
      <c r="G378" s="424"/>
      <c r="H378" s="424"/>
      <c r="I378" s="424"/>
      <c r="J378" s="424"/>
      <c r="K378" s="424"/>
      <c r="L378" s="424"/>
      <c r="M378" s="424"/>
      <c r="N378" s="424"/>
      <c r="O378" s="424"/>
      <c r="P378" s="424"/>
      <c r="Q378" s="424"/>
      <c r="R378" s="424"/>
      <c r="S378" s="424"/>
      <c r="T378" s="424"/>
      <c r="U378" s="424"/>
      <c r="V378" s="424"/>
      <c r="W378" s="424"/>
      <c r="X378" s="424"/>
      <c r="Y378" s="424"/>
      <c r="Z378" s="424"/>
    </row>
    <row r="379" spans="1:26" ht="15.75" customHeight="1" x14ac:dyDescent="0.25">
      <c r="A379" s="424"/>
      <c r="B379" s="424"/>
      <c r="C379" s="424"/>
      <c r="D379" s="424"/>
      <c r="E379" s="424"/>
      <c r="F379" s="424"/>
      <c r="G379" s="424"/>
      <c r="H379" s="424"/>
      <c r="I379" s="424"/>
      <c r="J379" s="424"/>
      <c r="K379" s="424"/>
      <c r="L379" s="424"/>
      <c r="M379" s="424"/>
      <c r="N379" s="424"/>
      <c r="O379" s="424"/>
      <c r="P379" s="424"/>
      <c r="Q379" s="424"/>
      <c r="R379" s="424"/>
      <c r="S379" s="424"/>
      <c r="T379" s="424"/>
      <c r="U379" s="424"/>
      <c r="V379" s="424"/>
      <c r="W379" s="424"/>
      <c r="X379" s="424"/>
      <c r="Y379" s="424"/>
      <c r="Z379" s="424"/>
    </row>
    <row r="380" spans="1:26" ht="15.75" customHeight="1" x14ac:dyDescent="0.25">
      <c r="A380" s="424"/>
      <c r="B380" s="424"/>
      <c r="C380" s="424"/>
      <c r="D380" s="424"/>
      <c r="E380" s="424"/>
      <c r="F380" s="424"/>
      <c r="G380" s="424"/>
      <c r="H380" s="424"/>
      <c r="I380" s="424"/>
      <c r="J380" s="424"/>
      <c r="K380" s="424"/>
      <c r="L380" s="424"/>
      <c r="M380" s="424"/>
      <c r="N380" s="424"/>
      <c r="O380" s="424"/>
      <c r="P380" s="424"/>
      <c r="Q380" s="424"/>
      <c r="R380" s="424"/>
      <c r="S380" s="424"/>
      <c r="T380" s="424"/>
      <c r="U380" s="424"/>
      <c r="V380" s="424"/>
      <c r="W380" s="424"/>
      <c r="X380" s="424"/>
      <c r="Y380" s="424"/>
      <c r="Z380" s="424"/>
    </row>
    <row r="381" spans="1:26" ht="15.75" customHeight="1" x14ac:dyDescent="0.25">
      <c r="A381" s="424"/>
      <c r="B381" s="424"/>
      <c r="C381" s="424"/>
      <c r="D381" s="424"/>
      <c r="E381" s="424"/>
      <c r="F381" s="424"/>
      <c r="G381" s="424"/>
      <c r="H381" s="424"/>
      <c r="I381" s="424"/>
      <c r="J381" s="424"/>
      <c r="K381" s="424"/>
      <c r="L381" s="424"/>
      <c r="M381" s="424"/>
      <c r="N381" s="424"/>
      <c r="O381" s="424"/>
      <c r="P381" s="424"/>
      <c r="Q381" s="424"/>
      <c r="R381" s="424"/>
      <c r="S381" s="424"/>
      <c r="T381" s="424"/>
      <c r="U381" s="424"/>
      <c r="V381" s="424"/>
      <c r="W381" s="424"/>
      <c r="X381" s="424"/>
      <c r="Y381" s="424"/>
      <c r="Z381" s="424"/>
    </row>
    <row r="382" spans="1:26" ht="15.75" customHeight="1" x14ac:dyDescent="0.25">
      <c r="A382" s="424"/>
      <c r="B382" s="424"/>
      <c r="C382" s="424"/>
      <c r="D382" s="424"/>
      <c r="E382" s="424"/>
      <c r="F382" s="424"/>
      <c r="G382" s="424"/>
      <c r="H382" s="424"/>
      <c r="I382" s="424"/>
      <c r="J382" s="424"/>
      <c r="K382" s="424"/>
      <c r="L382" s="424"/>
      <c r="M382" s="424"/>
      <c r="N382" s="424"/>
      <c r="O382" s="424"/>
      <c r="P382" s="424"/>
      <c r="Q382" s="424"/>
      <c r="R382" s="424"/>
      <c r="S382" s="424"/>
      <c r="T382" s="424"/>
      <c r="U382" s="424"/>
      <c r="V382" s="424"/>
      <c r="W382" s="424"/>
      <c r="X382" s="424"/>
      <c r="Y382" s="424"/>
      <c r="Z382" s="424"/>
    </row>
    <row r="383" spans="1:26" ht="15.75" customHeight="1" x14ac:dyDescent="0.25">
      <c r="A383" s="424"/>
      <c r="B383" s="424"/>
      <c r="C383" s="424"/>
      <c r="D383" s="424"/>
      <c r="E383" s="424"/>
      <c r="F383" s="424"/>
      <c r="G383" s="424"/>
      <c r="H383" s="424"/>
      <c r="I383" s="424"/>
      <c r="J383" s="424"/>
      <c r="K383" s="424"/>
      <c r="L383" s="424"/>
      <c r="M383" s="424"/>
      <c r="N383" s="424"/>
      <c r="O383" s="424"/>
      <c r="P383" s="424"/>
      <c r="Q383" s="424"/>
      <c r="R383" s="424"/>
      <c r="S383" s="424"/>
      <c r="T383" s="424"/>
      <c r="U383" s="424"/>
      <c r="V383" s="424"/>
      <c r="W383" s="424"/>
      <c r="X383" s="424"/>
      <c r="Y383" s="424"/>
      <c r="Z383" s="424"/>
    </row>
    <row r="384" spans="1:26" ht="15.75" customHeight="1" x14ac:dyDescent="0.25">
      <c r="A384" s="424"/>
      <c r="B384" s="424"/>
      <c r="C384" s="424"/>
      <c r="D384" s="424"/>
      <c r="E384" s="424"/>
      <c r="F384" s="424"/>
      <c r="G384" s="424"/>
      <c r="H384" s="424"/>
      <c r="I384" s="424"/>
      <c r="J384" s="424"/>
      <c r="K384" s="424"/>
      <c r="L384" s="424"/>
      <c r="M384" s="424"/>
      <c r="N384" s="424"/>
      <c r="O384" s="424"/>
      <c r="P384" s="424"/>
      <c r="Q384" s="424"/>
      <c r="R384" s="424"/>
      <c r="S384" s="424"/>
      <c r="T384" s="424"/>
      <c r="U384" s="424"/>
      <c r="V384" s="424"/>
      <c r="W384" s="424"/>
      <c r="X384" s="424"/>
      <c r="Y384" s="424"/>
      <c r="Z384" s="424"/>
    </row>
    <row r="385" spans="1:26" ht="15.75" customHeight="1" x14ac:dyDescent="0.25">
      <c r="A385" s="424"/>
      <c r="B385" s="424"/>
      <c r="C385" s="424"/>
      <c r="D385" s="424"/>
      <c r="E385" s="424"/>
      <c r="F385" s="424"/>
      <c r="G385" s="424"/>
      <c r="H385" s="424"/>
      <c r="I385" s="424"/>
      <c r="J385" s="424"/>
      <c r="K385" s="424"/>
      <c r="L385" s="424"/>
      <c r="M385" s="424"/>
      <c r="N385" s="424"/>
      <c r="O385" s="424"/>
      <c r="P385" s="424"/>
      <c r="Q385" s="424"/>
      <c r="R385" s="424"/>
      <c r="S385" s="424"/>
      <c r="T385" s="424"/>
      <c r="U385" s="424"/>
      <c r="V385" s="424"/>
      <c r="W385" s="424"/>
      <c r="X385" s="424"/>
      <c r="Y385" s="424"/>
      <c r="Z385" s="424"/>
    </row>
    <row r="386" spans="1:26" ht="15.75" customHeight="1" x14ac:dyDescent="0.25">
      <c r="A386" s="424"/>
      <c r="B386" s="424"/>
      <c r="C386" s="424"/>
      <c r="D386" s="424"/>
      <c r="E386" s="424"/>
      <c r="F386" s="424"/>
      <c r="G386" s="424"/>
      <c r="H386" s="424"/>
      <c r="I386" s="424"/>
      <c r="J386" s="424"/>
      <c r="K386" s="424"/>
      <c r="L386" s="424"/>
      <c r="M386" s="424"/>
      <c r="N386" s="424"/>
      <c r="O386" s="424"/>
      <c r="P386" s="424"/>
      <c r="Q386" s="424"/>
      <c r="R386" s="424"/>
      <c r="S386" s="424"/>
      <c r="T386" s="424"/>
      <c r="U386" s="424"/>
      <c r="V386" s="424"/>
      <c r="W386" s="424"/>
      <c r="X386" s="424"/>
      <c r="Y386" s="424"/>
      <c r="Z386" s="424"/>
    </row>
    <row r="387" spans="1:26" ht="15.75" customHeight="1" x14ac:dyDescent="0.25">
      <c r="A387" s="424"/>
      <c r="B387" s="424"/>
      <c r="C387" s="424"/>
      <c r="D387" s="424"/>
      <c r="E387" s="424"/>
      <c r="F387" s="424"/>
      <c r="G387" s="424"/>
      <c r="H387" s="424"/>
      <c r="I387" s="424"/>
      <c r="J387" s="424"/>
      <c r="K387" s="424"/>
      <c r="L387" s="424"/>
      <c r="M387" s="424"/>
      <c r="N387" s="424"/>
      <c r="O387" s="424"/>
      <c r="P387" s="424"/>
      <c r="Q387" s="424"/>
      <c r="R387" s="424"/>
      <c r="S387" s="424"/>
      <c r="T387" s="424"/>
      <c r="U387" s="424"/>
      <c r="V387" s="424"/>
      <c r="W387" s="424"/>
      <c r="X387" s="424"/>
      <c r="Y387" s="424"/>
      <c r="Z387" s="424"/>
    </row>
    <row r="388" spans="1:26" ht="15.75" customHeight="1" x14ac:dyDescent="0.25">
      <c r="A388" s="424"/>
      <c r="B388" s="424"/>
      <c r="C388" s="424"/>
      <c r="D388" s="424"/>
      <c r="E388" s="424"/>
      <c r="F388" s="424"/>
      <c r="G388" s="424"/>
      <c r="H388" s="424"/>
      <c r="I388" s="424"/>
      <c r="J388" s="424"/>
      <c r="K388" s="424"/>
      <c r="L388" s="424"/>
      <c r="M388" s="424"/>
      <c r="N388" s="424"/>
      <c r="O388" s="424"/>
      <c r="P388" s="424"/>
      <c r="Q388" s="424"/>
      <c r="R388" s="424"/>
      <c r="S388" s="424"/>
      <c r="T388" s="424"/>
      <c r="U388" s="424"/>
      <c r="V388" s="424"/>
      <c r="W388" s="424"/>
      <c r="X388" s="424"/>
      <c r="Y388" s="424"/>
      <c r="Z388" s="424"/>
    </row>
    <row r="389" spans="1:26" ht="15.75" customHeight="1" x14ac:dyDescent="0.25">
      <c r="A389" s="424"/>
      <c r="B389" s="424"/>
      <c r="C389" s="424"/>
      <c r="D389" s="424"/>
      <c r="E389" s="424"/>
      <c r="F389" s="424"/>
      <c r="G389" s="424"/>
      <c r="H389" s="424"/>
      <c r="I389" s="424"/>
      <c r="J389" s="424"/>
      <c r="K389" s="424"/>
      <c r="L389" s="424"/>
      <c r="M389" s="424"/>
      <c r="N389" s="424"/>
      <c r="O389" s="424"/>
      <c r="P389" s="424"/>
      <c r="Q389" s="424"/>
      <c r="R389" s="424"/>
      <c r="S389" s="424"/>
      <c r="T389" s="424"/>
      <c r="U389" s="424"/>
      <c r="V389" s="424"/>
      <c r="W389" s="424"/>
      <c r="X389" s="424"/>
      <c r="Y389" s="424"/>
      <c r="Z389" s="424"/>
    </row>
    <row r="390" spans="1:26" ht="15.75" customHeight="1" x14ac:dyDescent="0.25">
      <c r="A390" s="424"/>
      <c r="B390" s="424"/>
      <c r="C390" s="424"/>
      <c r="D390" s="424"/>
      <c r="E390" s="424"/>
      <c r="F390" s="424"/>
      <c r="G390" s="424"/>
      <c r="H390" s="424"/>
      <c r="I390" s="424"/>
      <c r="J390" s="424"/>
      <c r="K390" s="424"/>
      <c r="L390" s="424"/>
      <c r="M390" s="424"/>
      <c r="N390" s="424"/>
      <c r="O390" s="424"/>
      <c r="P390" s="424"/>
      <c r="Q390" s="424"/>
      <c r="R390" s="424"/>
      <c r="S390" s="424"/>
      <c r="T390" s="424"/>
      <c r="U390" s="424"/>
      <c r="V390" s="424"/>
      <c r="W390" s="424"/>
      <c r="X390" s="424"/>
      <c r="Y390" s="424"/>
      <c r="Z390" s="424"/>
    </row>
    <row r="391" spans="1:26" ht="15.75" customHeight="1" x14ac:dyDescent="0.25">
      <c r="A391" s="424"/>
      <c r="B391" s="424"/>
      <c r="C391" s="424"/>
      <c r="D391" s="424"/>
      <c r="E391" s="424"/>
      <c r="F391" s="424"/>
      <c r="G391" s="424"/>
      <c r="H391" s="424"/>
      <c r="I391" s="424"/>
      <c r="J391" s="424"/>
      <c r="K391" s="424"/>
      <c r="L391" s="424"/>
      <c r="M391" s="424"/>
      <c r="N391" s="424"/>
      <c r="O391" s="424"/>
      <c r="P391" s="424"/>
      <c r="Q391" s="424"/>
      <c r="R391" s="424"/>
      <c r="S391" s="424"/>
      <c r="T391" s="424"/>
      <c r="U391" s="424"/>
      <c r="V391" s="424"/>
      <c r="W391" s="424"/>
      <c r="X391" s="424"/>
      <c r="Y391" s="424"/>
      <c r="Z391" s="424"/>
    </row>
    <row r="392" spans="1:26" ht="15.75" customHeight="1" x14ac:dyDescent="0.25">
      <c r="A392" s="424"/>
      <c r="B392" s="424"/>
      <c r="C392" s="424"/>
      <c r="D392" s="424"/>
      <c r="E392" s="424"/>
      <c r="F392" s="424"/>
      <c r="G392" s="424"/>
      <c r="H392" s="424"/>
      <c r="I392" s="424"/>
      <c r="J392" s="424"/>
      <c r="K392" s="424"/>
      <c r="L392" s="424"/>
      <c r="M392" s="424"/>
      <c r="N392" s="424"/>
      <c r="O392" s="424"/>
      <c r="P392" s="424"/>
      <c r="Q392" s="424"/>
      <c r="R392" s="424"/>
      <c r="S392" s="424"/>
      <c r="T392" s="424"/>
      <c r="U392" s="424"/>
      <c r="V392" s="424"/>
      <c r="W392" s="424"/>
      <c r="X392" s="424"/>
      <c r="Y392" s="424"/>
      <c r="Z392" s="424"/>
    </row>
    <row r="393" spans="1:26" ht="15.75" customHeight="1" x14ac:dyDescent="0.25">
      <c r="A393" s="424"/>
      <c r="B393" s="424"/>
      <c r="C393" s="424"/>
      <c r="D393" s="424"/>
      <c r="E393" s="424"/>
      <c r="F393" s="424"/>
      <c r="G393" s="424"/>
      <c r="H393" s="424"/>
      <c r="I393" s="424"/>
      <c r="J393" s="424"/>
      <c r="K393" s="424"/>
      <c r="L393" s="424"/>
      <c r="M393" s="424"/>
      <c r="N393" s="424"/>
      <c r="O393" s="424"/>
      <c r="P393" s="424"/>
      <c r="Q393" s="424"/>
      <c r="R393" s="424"/>
      <c r="S393" s="424"/>
      <c r="T393" s="424"/>
      <c r="U393" s="424"/>
      <c r="V393" s="424"/>
      <c r="W393" s="424"/>
      <c r="X393" s="424"/>
      <c r="Y393" s="424"/>
      <c r="Z393" s="424"/>
    </row>
    <row r="394" spans="1:26" ht="15.75" customHeight="1" x14ac:dyDescent="0.25">
      <c r="A394" s="424"/>
      <c r="B394" s="424"/>
      <c r="C394" s="424"/>
      <c r="D394" s="424"/>
      <c r="E394" s="424"/>
      <c r="F394" s="424"/>
      <c r="G394" s="424"/>
      <c r="H394" s="424"/>
      <c r="I394" s="424"/>
      <c r="J394" s="424"/>
      <c r="K394" s="424"/>
      <c r="L394" s="424"/>
      <c r="M394" s="424"/>
      <c r="N394" s="424"/>
      <c r="O394" s="424"/>
      <c r="P394" s="424"/>
      <c r="Q394" s="424"/>
      <c r="R394" s="424"/>
      <c r="S394" s="424"/>
      <c r="T394" s="424"/>
      <c r="U394" s="424"/>
      <c r="V394" s="424"/>
      <c r="W394" s="424"/>
      <c r="X394" s="424"/>
      <c r="Y394" s="424"/>
      <c r="Z394" s="424"/>
    </row>
    <row r="395" spans="1:26" ht="15.75" customHeight="1" x14ac:dyDescent="0.25">
      <c r="A395" s="424"/>
      <c r="B395" s="424"/>
      <c r="C395" s="424"/>
      <c r="D395" s="424"/>
      <c r="E395" s="424"/>
      <c r="F395" s="424"/>
      <c r="G395" s="424"/>
      <c r="H395" s="424"/>
      <c r="I395" s="424"/>
      <c r="J395" s="424"/>
      <c r="K395" s="424"/>
      <c r="L395" s="424"/>
      <c r="M395" s="424"/>
      <c r="N395" s="424"/>
      <c r="O395" s="424"/>
      <c r="P395" s="424"/>
      <c r="Q395" s="424"/>
      <c r="R395" s="424"/>
      <c r="S395" s="424"/>
      <c r="T395" s="424"/>
      <c r="U395" s="424"/>
      <c r="V395" s="424"/>
      <c r="W395" s="424"/>
      <c r="X395" s="424"/>
      <c r="Y395" s="424"/>
      <c r="Z395" s="424"/>
    </row>
    <row r="396" spans="1:26" ht="15.75" customHeight="1" x14ac:dyDescent="0.25">
      <c r="A396" s="424"/>
      <c r="B396" s="424"/>
      <c r="C396" s="424"/>
      <c r="D396" s="424"/>
      <c r="E396" s="424"/>
      <c r="F396" s="424"/>
      <c r="G396" s="424"/>
      <c r="H396" s="424"/>
      <c r="I396" s="424"/>
      <c r="J396" s="424"/>
      <c r="K396" s="424"/>
      <c r="L396" s="424"/>
      <c r="M396" s="424"/>
      <c r="N396" s="424"/>
      <c r="O396" s="424"/>
      <c r="P396" s="424"/>
      <c r="Q396" s="424"/>
      <c r="R396" s="424"/>
      <c r="S396" s="424"/>
      <c r="T396" s="424"/>
      <c r="U396" s="424"/>
      <c r="V396" s="424"/>
      <c r="W396" s="424"/>
      <c r="X396" s="424"/>
      <c r="Y396" s="424"/>
      <c r="Z396" s="424"/>
    </row>
    <row r="397" spans="1:26" ht="15.75" customHeight="1" x14ac:dyDescent="0.25">
      <c r="A397" s="424"/>
      <c r="B397" s="424"/>
      <c r="C397" s="424"/>
      <c r="D397" s="424"/>
      <c r="E397" s="424"/>
      <c r="F397" s="424"/>
      <c r="G397" s="424"/>
      <c r="H397" s="424"/>
      <c r="I397" s="424"/>
      <c r="J397" s="424"/>
      <c r="K397" s="424"/>
      <c r="L397" s="424"/>
      <c r="M397" s="424"/>
      <c r="N397" s="424"/>
      <c r="O397" s="424"/>
      <c r="P397" s="424"/>
      <c r="Q397" s="424"/>
      <c r="R397" s="424"/>
      <c r="S397" s="424"/>
      <c r="T397" s="424"/>
      <c r="U397" s="424"/>
      <c r="V397" s="424"/>
      <c r="W397" s="424"/>
      <c r="X397" s="424"/>
      <c r="Y397" s="424"/>
      <c r="Z397" s="424"/>
    </row>
    <row r="398" spans="1:26" ht="15.75" customHeight="1" x14ac:dyDescent="0.25">
      <c r="A398" s="424"/>
      <c r="B398" s="424"/>
      <c r="C398" s="424"/>
      <c r="D398" s="424"/>
      <c r="E398" s="424"/>
      <c r="F398" s="424"/>
      <c r="G398" s="424"/>
      <c r="H398" s="424"/>
      <c r="I398" s="424"/>
      <c r="J398" s="424"/>
      <c r="K398" s="424"/>
      <c r="L398" s="424"/>
      <c r="M398" s="424"/>
      <c r="N398" s="424"/>
      <c r="O398" s="424"/>
      <c r="P398" s="424"/>
      <c r="Q398" s="424"/>
      <c r="R398" s="424"/>
      <c r="S398" s="424"/>
      <c r="T398" s="424"/>
      <c r="U398" s="424"/>
      <c r="V398" s="424"/>
      <c r="W398" s="424"/>
      <c r="X398" s="424"/>
      <c r="Y398" s="424"/>
      <c r="Z398" s="424"/>
    </row>
    <row r="399" spans="1:26" ht="15.75" customHeight="1" x14ac:dyDescent="0.25">
      <c r="A399" s="424"/>
      <c r="B399" s="424"/>
      <c r="C399" s="424"/>
      <c r="D399" s="424"/>
      <c r="E399" s="424"/>
      <c r="F399" s="424"/>
      <c r="G399" s="424"/>
      <c r="H399" s="424"/>
      <c r="I399" s="424"/>
      <c r="J399" s="424"/>
      <c r="K399" s="424"/>
      <c r="L399" s="424"/>
      <c r="M399" s="424"/>
      <c r="N399" s="424"/>
      <c r="O399" s="424"/>
      <c r="P399" s="424"/>
      <c r="Q399" s="424"/>
      <c r="R399" s="424"/>
      <c r="S399" s="424"/>
      <c r="T399" s="424"/>
      <c r="U399" s="424"/>
      <c r="V399" s="424"/>
      <c r="W399" s="424"/>
      <c r="X399" s="424"/>
      <c r="Y399" s="424"/>
      <c r="Z399" s="424"/>
    </row>
    <row r="400" spans="1:26" ht="15.75" customHeight="1" x14ac:dyDescent="0.25">
      <c r="A400" s="424"/>
      <c r="B400" s="424"/>
      <c r="C400" s="424"/>
      <c r="D400" s="424"/>
      <c r="E400" s="424"/>
      <c r="F400" s="424"/>
      <c r="G400" s="424"/>
      <c r="H400" s="424"/>
      <c r="I400" s="424"/>
      <c r="J400" s="424"/>
      <c r="K400" s="424"/>
      <c r="L400" s="424"/>
      <c r="M400" s="424"/>
      <c r="N400" s="424"/>
      <c r="O400" s="424"/>
      <c r="P400" s="424"/>
      <c r="Q400" s="424"/>
      <c r="R400" s="424"/>
      <c r="S400" s="424"/>
      <c r="T400" s="424"/>
      <c r="U400" s="424"/>
      <c r="V400" s="424"/>
      <c r="W400" s="424"/>
      <c r="X400" s="424"/>
      <c r="Y400" s="424"/>
      <c r="Z400" s="424"/>
    </row>
    <row r="401" spans="1:26" ht="15.75" customHeight="1" x14ac:dyDescent="0.25">
      <c r="A401" s="424"/>
      <c r="B401" s="424"/>
      <c r="C401" s="424"/>
      <c r="D401" s="424"/>
      <c r="E401" s="424"/>
      <c r="F401" s="424"/>
      <c r="G401" s="424"/>
      <c r="H401" s="424"/>
      <c r="I401" s="424"/>
      <c r="J401" s="424"/>
      <c r="K401" s="424"/>
      <c r="L401" s="424"/>
      <c r="M401" s="424"/>
      <c r="N401" s="424"/>
      <c r="O401" s="424"/>
      <c r="P401" s="424"/>
      <c r="Q401" s="424"/>
      <c r="R401" s="424"/>
      <c r="S401" s="424"/>
      <c r="T401" s="424"/>
      <c r="U401" s="424"/>
      <c r="V401" s="424"/>
      <c r="W401" s="424"/>
      <c r="X401" s="424"/>
      <c r="Y401" s="424"/>
      <c r="Z401" s="424"/>
    </row>
    <row r="402" spans="1:26" ht="15.75" customHeight="1" x14ac:dyDescent="0.25">
      <c r="A402" s="424"/>
      <c r="B402" s="424"/>
      <c r="C402" s="424"/>
      <c r="D402" s="424"/>
      <c r="E402" s="424"/>
      <c r="F402" s="424"/>
      <c r="G402" s="424"/>
      <c r="H402" s="424"/>
      <c r="I402" s="424"/>
      <c r="J402" s="424"/>
      <c r="K402" s="424"/>
      <c r="L402" s="424"/>
      <c r="M402" s="424"/>
      <c r="N402" s="424"/>
      <c r="O402" s="424"/>
      <c r="P402" s="424"/>
      <c r="Q402" s="424"/>
      <c r="R402" s="424"/>
      <c r="S402" s="424"/>
      <c r="T402" s="424"/>
      <c r="U402" s="424"/>
      <c r="V402" s="424"/>
      <c r="W402" s="424"/>
      <c r="X402" s="424"/>
      <c r="Y402" s="424"/>
      <c r="Z402" s="424"/>
    </row>
    <row r="403" spans="1:26" ht="15.75" customHeight="1" x14ac:dyDescent="0.25">
      <c r="A403" s="424"/>
      <c r="B403" s="424"/>
      <c r="C403" s="424"/>
      <c r="D403" s="424"/>
      <c r="E403" s="424"/>
      <c r="F403" s="424"/>
      <c r="G403" s="424"/>
      <c r="H403" s="424"/>
      <c r="I403" s="424"/>
      <c r="J403" s="424"/>
      <c r="K403" s="424"/>
      <c r="L403" s="424"/>
      <c r="M403" s="424"/>
      <c r="N403" s="424"/>
      <c r="O403" s="424"/>
      <c r="P403" s="424"/>
      <c r="Q403" s="424"/>
      <c r="R403" s="424"/>
      <c r="S403" s="424"/>
      <c r="T403" s="424"/>
      <c r="U403" s="424"/>
      <c r="V403" s="424"/>
      <c r="W403" s="424"/>
      <c r="X403" s="424"/>
      <c r="Y403" s="424"/>
      <c r="Z403" s="424"/>
    </row>
    <row r="404" spans="1:26" ht="15.75" customHeight="1" x14ac:dyDescent="0.25">
      <c r="A404" s="424"/>
      <c r="B404" s="424"/>
      <c r="C404" s="424"/>
      <c r="D404" s="424"/>
      <c r="E404" s="424"/>
      <c r="F404" s="424"/>
      <c r="G404" s="424"/>
      <c r="H404" s="424"/>
      <c r="I404" s="424"/>
      <c r="J404" s="424"/>
      <c r="K404" s="424"/>
      <c r="L404" s="424"/>
      <c r="M404" s="424"/>
      <c r="N404" s="424"/>
      <c r="O404" s="424"/>
      <c r="P404" s="424"/>
      <c r="Q404" s="424"/>
      <c r="R404" s="424"/>
      <c r="S404" s="424"/>
      <c r="T404" s="424"/>
      <c r="U404" s="424"/>
      <c r="V404" s="424"/>
      <c r="W404" s="424"/>
      <c r="X404" s="424"/>
      <c r="Y404" s="424"/>
      <c r="Z404" s="424"/>
    </row>
    <row r="405" spans="1:26" ht="15.75" customHeight="1" x14ac:dyDescent="0.25">
      <c r="A405" s="424"/>
      <c r="B405" s="424"/>
      <c r="C405" s="424"/>
      <c r="D405" s="424"/>
      <c r="E405" s="424"/>
      <c r="F405" s="424"/>
      <c r="G405" s="424"/>
      <c r="H405" s="424"/>
      <c r="I405" s="424"/>
      <c r="J405" s="424"/>
      <c r="K405" s="424"/>
      <c r="L405" s="424"/>
      <c r="M405" s="424"/>
      <c r="N405" s="424"/>
      <c r="O405" s="424"/>
      <c r="P405" s="424"/>
      <c r="Q405" s="424"/>
      <c r="R405" s="424"/>
      <c r="S405" s="424"/>
      <c r="T405" s="424"/>
      <c r="U405" s="424"/>
      <c r="V405" s="424"/>
      <c r="W405" s="424"/>
      <c r="X405" s="424"/>
      <c r="Y405" s="424"/>
      <c r="Z405" s="424"/>
    </row>
    <row r="406" spans="1:26" ht="15.75" customHeight="1" x14ac:dyDescent="0.25">
      <c r="A406" s="424"/>
      <c r="B406" s="424"/>
      <c r="C406" s="424"/>
      <c r="D406" s="424"/>
      <c r="E406" s="424"/>
      <c r="F406" s="424"/>
      <c r="G406" s="424"/>
      <c r="H406" s="424"/>
      <c r="I406" s="424"/>
      <c r="J406" s="424"/>
      <c r="K406" s="424"/>
      <c r="L406" s="424"/>
      <c r="M406" s="424"/>
      <c r="N406" s="424"/>
      <c r="O406" s="424"/>
      <c r="P406" s="424"/>
      <c r="Q406" s="424"/>
      <c r="R406" s="424"/>
      <c r="S406" s="424"/>
      <c r="T406" s="424"/>
      <c r="U406" s="424"/>
      <c r="V406" s="424"/>
      <c r="W406" s="424"/>
      <c r="X406" s="424"/>
      <c r="Y406" s="424"/>
      <c r="Z406" s="424"/>
    </row>
    <row r="407" spans="1:26" ht="15.75" customHeight="1" x14ac:dyDescent="0.25">
      <c r="A407" s="424"/>
      <c r="B407" s="424"/>
      <c r="C407" s="424"/>
      <c r="D407" s="424"/>
      <c r="E407" s="424"/>
      <c r="F407" s="424"/>
      <c r="G407" s="424"/>
      <c r="H407" s="424"/>
      <c r="I407" s="424"/>
      <c r="J407" s="424"/>
      <c r="K407" s="424"/>
      <c r="L407" s="424"/>
      <c r="M407" s="424"/>
      <c r="N407" s="424"/>
      <c r="O407" s="424"/>
      <c r="P407" s="424"/>
      <c r="Q407" s="424"/>
      <c r="R407" s="424"/>
      <c r="S407" s="424"/>
      <c r="T407" s="424"/>
      <c r="U407" s="424"/>
      <c r="V407" s="424"/>
      <c r="W407" s="424"/>
      <c r="X407" s="424"/>
      <c r="Y407" s="424"/>
      <c r="Z407" s="424"/>
    </row>
    <row r="408" spans="1:26" ht="15.75" customHeight="1" x14ac:dyDescent="0.25">
      <c r="A408" s="424"/>
      <c r="B408" s="424"/>
      <c r="C408" s="424"/>
      <c r="D408" s="424"/>
      <c r="E408" s="424"/>
      <c r="F408" s="424"/>
      <c r="G408" s="424"/>
      <c r="H408" s="424"/>
      <c r="I408" s="424"/>
      <c r="J408" s="424"/>
      <c r="K408" s="424"/>
      <c r="L408" s="424"/>
      <c r="M408" s="424"/>
      <c r="N408" s="424"/>
      <c r="O408" s="424"/>
      <c r="P408" s="424"/>
      <c r="Q408" s="424"/>
      <c r="R408" s="424"/>
      <c r="S408" s="424"/>
      <c r="T408" s="424"/>
      <c r="U408" s="424"/>
      <c r="V408" s="424"/>
      <c r="W408" s="424"/>
      <c r="X408" s="424"/>
      <c r="Y408" s="424"/>
      <c r="Z408" s="424"/>
    </row>
    <row r="409" spans="1:26" ht="15.75" customHeight="1" x14ac:dyDescent="0.25">
      <c r="A409" s="424"/>
      <c r="B409" s="424"/>
      <c r="C409" s="424"/>
      <c r="D409" s="424"/>
      <c r="E409" s="424"/>
      <c r="F409" s="424"/>
      <c r="G409" s="424"/>
      <c r="H409" s="424"/>
      <c r="I409" s="424"/>
      <c r="J409" s="424"/>
      <c r="K409" s="424"/>
      <c r="L409" s="424"/>
      <c r="M409" s="424"/>
      <c r="N409" s="424"/>
      <c r="O409" s="424"/>
      <c r="P409" s="424"/>
      <c r="Q409" s="424"/>
      <c r="R409" s="424"/>
      <c r="S409" s="424"/>
      <c r="T409" s="424"/>
      <c r="U409" s="424"/>
      <c r="V409" s="424"/>
      <c r="W409" s="424"/>
      <c r="X409" s="424"/>
      <c r="Y409" s="424"/>
      <c r="Z409" s="424"/>
    </row>
    <row r="410" spans="1:26" ht="15.75" customHeight="1" x14ac:dyDescent="0.25">
      <c r="A410" s="424"/>
      <c r="B410" s="424"/>
      <c r="C410" s="424"/>
      <c r="D410" s="424"/>
      <c r="E410" s="424"/>
      <c r="F410" s="424"/>
      <c r="G410" s="424"/>
      <c r="H410" s="424"/>
      <c r="I410" s="424"/>
      <c r="J410" s="424"/>
      <c r="K410" s="424"/>
      <c r="L410" s="424"/>
      <c r="M410" s="424"/>
      <c r="N410" s="424"/>
      <c r="O410" s="424"/>
      <c r="P410" s="424"/>
      <c r="Q410" s="424"/>
      <c r="R410" s="424"/>
      <c r="S410" s="424"/>
      <c r="T410" s="424"/>
      <c r="U410" s="424"/>
      <c r="V410" s="424"/>
      <c r="W410" s="424"/>
      <c r="X410" s="424"/>
      <c r="Y410" s="424"/>
      <c r="Z410" s="424"/>
    </row>
    <row r="411" spans="1:26" ht="15.75" customHeight="1" x14ac:dyDescent="0.25">
      <c r="A411" s="424"/>
      <c r="B411" s="424"/>
      <c r="C411" s="424"/>
      <c r="D411" s="424"/>
      <c r="E411" s="424"/>
      <c r="F411" s="424"/>
      <c r="G411" s="424"/>
      <c r="H411" s="424"/>
      <c r="I411" s="424"/>
      <c r="J411" s="424"/>
      <c r="K411" s="424"/>
      <c r="L411" s="424"/>
      <c r="M411" s="424"/>
      <c r="N411" s="424"/>
      <c r="O411" s="424"/>
      <c r="P411" s="424"/>
      <c r="Q411" s="424"/>
      <c r="R411" s="424"/>
      <c r="S411" s="424"/>
      <c r="T411" s="424"/>
      <c r="U411" s="424"/>
      <c r="V411" s="424"/>
      <c r="W411" s="424"/>
      <c r="X411" s="424"/>
      <c r="Y411" s="424"/>
      <c r="Z411" s="424"/>
    </row>
    <row r="412" spans="1:26" ht="15.75" customHeight="1" x14ac:dyDescent="0.25">
      <c r="A412" s="424"/>
      <c r="B412" s="424"/>
      <c r="C412" s="424"/>
      <c r="D412" s="424"/>
      <c r="E412" s="424"/>
      <c r="F412" s="424"/>
      <c r="G412" s="424"/>
      <c r="H412" s="424"/>
      <c r="I412" s="424"/>
      <c r="J412" s="424"/>
      <c r="K412" s="424"/>
      <c r="L412" s="424"/>
      <c r="M412" s="424"/>
      <c r="N412" s="424"/>
      <c r="O412" s="424"/>
      <c r="P412" s="424"/>
      <c r="Q412" s="424"/>
      <c r="R412" s="424"/>
      <c r="S412" s="424"/>
      <c r="T412" s="424"/>
      <c r="U412" s="424"/>
      <c r="V412" s="424"/>
      <c r="W412" s="424"/>
      <c r="X412" s="424"/>
      <c r="Y412" s="424"/>
      <c r="Z412" s="424"/>
    </row>
    <row r="413" spans="1:26" ht="15.75" customHeight="1" x14ac:dyDescent="0.25">
      <c r="A413" s="424"/>
      <c r="B413" s="424"/>
      <c r="C413" s="424"/>
      <c r="D413" s="424"/>
      <c r="E413" s="424"/>
      <c r="F413" s="424"/>
      <c r="G413" s="424"/>
      <c r="H413" s="424"/>
      <c r="I413" s="424"/>
      <c r="J413" s="424"/>
      <c r="K413" s="424"/>
      <c r="L413" s="424"/>
      <c r="M413" s="424"/>
      <c r="N413" s="424"/>
      <c r="O413" s="424"/>
      <c r="P413" s="424"/>
      <c r="Q413" s="424"/>
      <c r="R413" s="424"/>
      <c r="S413" s="424"/>
      <c r="T413" s="424"/>
      <c r="U413" s="424"/>
      <c r="V413" s="424"/>
      <c r="W413" s="424"/>
      <c r="X413" s="424"/>
      <c r="Y413" s="424"/>
      <c r="Z413" s="424"/>
    </row>
    <row r="414" spans="1:26" ht="15.75" customHeight="1" x14ac:dyDescent="0.25">
      <c r="A414" s="424"/>
      <c r="B414" s="424"/>
      <c r="C414" s="424"/>
      <c r="D414" s="424"/>
      <c r="E414" s="424"/>
      <c r="F414" s="424"/>
      <c r="G414" s="424"/>
      <c r="H414" s="424"/>
      <c r="I414" s="424"/>
      <c r="J414" s="424"/>
      <c r="K414" s="424"/>
      <c r="L414" s="424"/>
      <c r="M414" s="424"/>
      <c r="N414" s="424"/>
      <c r="O414" s="424"/>
      <c r="P414" s="424"/>
      <c r="Q414" s="424"/>
      <c r="R414" s="424"/>
      <c r="S414" s="424"/>
      <c r="T414" s="424"/>
      <c r="U414" s="424"/>
      <c r="V414" s="424"/>
      <c r="W414" s="424"/>
      <c r="X414" s="424"/>
      <c r="Y414" s="424"/>
      <c r="Z414" s="424"/>
    </row>
    <row r="415" spans="1:26" ht="15.75" customHeight="1" x14ac:dyDescent="0.25">
      <c r="A415" s="424"/>
      <c r="B415" s="424"/>
      <c r="C415" s="424"/>
      <c r="D415" s="424"/>
      <c r="E415" s="424"/>
      <c r="F415" s="424"/>
      <c r="G415" s="424"/>
      <c r="H415" s="424"/>
      <c r="I415" s="424"/>
      <c r="J415" s="424"/>
      <c r="K415" s="424"/>
      <c r="L415" s="424"/>
      <c r="M415" s="424"/>
      <c r="N415" s="424"/>
      <c r="O415" s="424"/>
      <c r="P415" s="424"/>
      <c r="Q415" s="424"/>
      <c r="R415" s="424"/>
      <c r="S415" s="424"/>
      <c r="T415" s="424"/>
      <c r="U415" s="424"/>
      <c r="V415" s="424"/>
      <c r="W415" s="424"/>
      <c r="X415" s="424"/>
      <c r="Y415" s="424"/>
      <c r="Z415" s="424"/>
    </row>
    <row r="416" spans="1:26" ht="15.75" customHeight="1" x14ac:dyDescent="0.25">
      <c r="A416" s="424"/>
      <c r="B416" s="424"/>
      <c r="C416" s="424"/>
      <c r="D416" s="424"/>
      <c r="E416" s="424"/>
      <c r="F416" s="424"/>
      <c r="G416" s="424"/>
      <c r="H416" s="424"/>
      <c r="I416" s="424"/>
      <c r="J416" s="424"/>
      <c r="K416" s="424"/>
      <c r="L416" s="424"/>
      <c r="M416" s="424"/>
      <c r="N416" s="424"/>
      <c r="O416" s="424"/>
      <c r="P416" s="424"/>
      <c r="Q416" s="424"/>
      <c r="R416" s="424"/>
      <c r="S416" s="424"/>
      <c r="T416" s="424"/>
      <c r="U416" s="424"/>
      <c r="V416" s="424"/>
      <c r="W416" s="424"/>
      <c r="X416" s="424"/>
      <c r="Y416" s="424"/>
      <c r="Z416" s="424"/>
    </row>
    <row r="417" spans="1:26" ht="15.75" customHeight="1" x14ac:dyDescent="0.25">
      <c r="A417" s="424"/>
      <c r="B417" s="424"/>
      <c r="C417" s="424"/>
      <c r="D417" s="424"/>
      <c r="E417" s="424"/>
      <c r="F417" s="424"/>
      <c r="G417" s="424"/>
      <c r="H417" s="424"/>
      <c r="I417" s="424"/>
      <c r="J417" s="424"/>
      <c r="K417" s="424"/>
      <c r="L417" s="424"/>
      <c r="M417" s="424"/>
      <c r="N417" s="424"/>
      <c r="O417" s="424"/>
      <c r="P417" s="424"/>
      <c r="Q417" s="424"/>
      <c r="R417" s="424"/>
      <c r="S417" s="424"/>
      <c r="T417" s="424"/>
      <c r="U417" s="424"/>
      <c r="V417" s="424"/>
      <c r="W417" s="424"/>
      <c r="X417" s="424"/>
      <c r="Y417" s="424"/>
      <c r="Z417" s="424"/>
    </row>
    <row r="418" spans="1:26" ht="15.75" customHeight="1" x14ac:dyDescent="0.25">
      <c r="A418" s="424"/>
      <c r="B418" s="424"/>
      <c r="C418" s="424"/>
      <c r="D418" s="424"/>
      <c r="E418" s="424"/>
      <c r="F418" s="424"/>
      <c r="G418" s="424"/>
      <c r="H418" s="424"/>
      <c r="I418" s="424"/>
      <c r="J418" s="424"/>
      <c r="K418" s="424"/>
      <c r="L418" s="424"/>
      <c r="M418" s="424"/>
      <c r="N418" s="424"/>
      <c r="O418" s="424"/>
      <c r="P418" s="424"/>
      <c r="Q418" s="424"/>
      <c r="R418" s="424"/>
      <c r="S418" s="424"/>
      <c r="T418" s="424"/>
      <c r="U418" s="424"/>
      <c r="V418" s="424"/>
      <c r="W418" s="424"/>
      <c r="X418" s="424"/>
      <c r="Y418" s="424"/>
      <c r="Z418" s="424"/>
    </row>
    <row r="419" spans="1:26" ht="15.75" customHeight="1" x14ac:dyDescent="0.25">
      <c r="A419" s="424"/>
      <c r="B419" s="424"/>
      <c r="C419" s="424"/>
      <c r="D419" s="424"/>
      <c r="E419" s="424"/>
      <c r="F419" s="424"/>
      <c r="G419" s="424"/>
      <c r="H419" s="424"/>
      <c r="I419" s="424"/>
      <c r="J419" s="424"/>
      <c r="K419" s="424"/>
      <c r="L419" s="424"/>
      <c r="M419" s="424"/>
      <c r="N419" s="424"/>
      <c r="O419" s="424"/>
      <c r="P419" s="424"/>
      <c r="Q419" s="424"/>
      <c r="R419" s="424"/>
      <c r="S419" s="424"/>
      <c r="T419" s="424"/>
      <c r="U419" s="424"/>
      <c r="V419" s="424"/>
      <c r="W419" s="424"/>
      <c r="X419" s="424"/>
      <c r="Y419" s="424"/>
      <c r="Z419" s="424"/>
    </row>
    <row r="420" spans="1:26" ht="15.75" customHeight="1" x14ac:dyDescent="0.25">
      <c r="A420" s="424"/>
      <c r="B420" s="424"/>
      <c r="C420" s="424"/>
      <c r="D420" s="424"/>
      <c r="E420" s="424"/>
      <c r="F420" s="424"/>
      <c r="G420" s="424"/>
      <c r="H420" s="424"/>
      <c r="I420" s="424"/>
      <c r="J420" s="424"/>
      <c r="K420" s="424"/>
      <c r="L420" s="424"/>
      <c r="M420" s="424"/>
      <c r="N420" s="424"/>
      <c r="O420" s="424"/>
      <c r="P420" s="424"/>
      <c r="Q420" s="424"/>
      <c r="R420" s="424"/>
      <c r="S420" s="424"/>
      <c r="T420" s="424"/>
      <c r="U420" s="424"/>
      <c r="V420" s="424"/>
      <c r="W420" s="424"/>
      <c r="X420" s="424"/>
      <c r="Y420" s="424"/>
      <c r="Z420" s="424"/>
    </row>
    <row r="421" spans="1:26" ht="15.75" customHeight="1" x14ac:dyDescent="0.25">
      <c r="A421" s="424"/>
      <c r="B421" s="424"/>
      <c r="C421" s="424"/>
      <c r="D421" s="424"/>
      <c r="E421" s="424"/>
      <c r="F421" s="424"/>
      <c r="G421" s="424"/>
      <c r="H421" s="424"/>
      <c r="I421" s="424"/>
      <c r="J421" s="424"/>
      <c r="K421" s="424"/>
      <c r="L421" s="424"/>
      <c r="M421" s="424"/>
      <c r="N421" s="424"/>
      <c r="O421" s="424"/>
      <c r="P421" s="424"/>
      <c r="Q421" s="424"/>
      <c r="R421" s="424"/>
      <c r="S421" s="424"/>
      <c r="T421" s="424"/>
      <c r="U421" s="424"/>
      <c r="V421" s="424"/>
      <c r="W421" s="424"/>
      <c r="X421" s="424"/>
      <c r="Y421" s="424"/>
      <c r="Z421" s="424"/>
    </row>
    <row r="422" spans="1:26" ht="15.75" customHeight="1" x14ac:dyDescent="0.25">
      <c r="A422" s="424"/>
      <c r="B422" s="424"/>
      <c r="C422" s="424"/>
      <c r="D422" s="424"/>
      <c r="E422" s="424"/>
      <c r="F422" s="424"/>
      <c r="G422" s="424"/>
      <c r="H422" s="424"/>
      <c r="I422" s="424"/>
      <c r="J422" s="424"/>
      <c r="K422" s="424"/>
      <c r="L422" s="424"/>
      <c r="M422" s="424"/>
      <c r="N422" s="424"/>
      <c r="O422" s="424"/>
      <c r="P422" s="424"/>
      <c r="Q422" s="424"/>
      <c r="R422" s="424"/>
      <c r="S422" s="424"/>
      <c r="T422" s="424"/>
      <c r="U422" s="424"/>
      <c r="V422" s="424"/>
      <c r="W422" s="424"/>
      <c r="X422" s="424"/>
      <c r="Y422" s="424"/>
      <c r="Z422" s="424"/>
    </row>
    <row r="423" spans="1:26" ht="15.75" customHeight="1" x14ac:dyDescent="0.25">
      <c r="A423" s="424"/>
      <c r="B423" s="424"/>
      <c r="C423" s="424"/>
      <c r="D423" s="424"/>
      <c r="E423" s="424"/>
      <c r="F423" s="424"/>
      <c r="G423" s="424"/>
      <c r="H423" s="424"/>
      <c r="I423" s="424"/>
      <c r="J423" s="424"/>
      <c r="K423" s="424"/>
      <c r="L423" s="424"/>
      <c r="M423" s="424"/>
      <c r="N423" s="424"/>
      <c r="O423" s="424"/>
      <c r="P423" s="424"/>
      <c r="Q423" s="424"/>
      <c r="R423" s="424"/>
      <c r="S423" s="424"/>
      <c r="T423" s="424"/>
      <c r="U423" s="424"/>
      <c r="V423" s="424"/>
      <c r="W423" s="424"/>
      <c r="X423" s="424"/>
      <c r="Y423" s="424"/>
      <c r="Z423" s="424"/>
    </row>
    <row r="424" spans="1:26" ht="15.75" customHeight="1" x14ac:dyDescent="0.25">
      <c r="A424" s="424"/>
      <c r="B424" s="424"/>
      <c r="C424" s="424"/>
      <c r="D424" s="424"/>
      <c r="E424" s="424"/>
      <c r="F424" s="424"/>
      <c r="G424" s="424"/>
      <c r="H424" s="424"/>
      <c r="I424" s="424"/>
      <c r="J424" s="424"/>
      <c r="K424" s="424"/>
      <c r="L424" s="424"/>
      <c r="M424" s="424"/>
      <c r="N424" s="424"/>
      <c r="O424" s="424"/>
      <c r="P424" s="424"/>
      <c r="Q424" s="424"/>
      <c r="R424" s="424"/>
      <c r="S424" s="424"/>
      <c r="T424" s="424"/>
      <c r="U424" s="424"/>
      <c r="V424" s="424"/>
      <c r="W424" s="424"/>
      <c r="X424" s="424"/>
      <c r="Y424" s="424"/>
      <c r="Z424" s="424"/>
    </row>
    <row r="425" spans="1:26" ht="15.75" customHeight="1" x14ac:dyDescent="0.25">
      <c r="A425" s="424"/>
      <c r="B425" s="424"/>
      <c r="C425" s="424"/>
      <c r="D425" s="424"/>
      <c r="E425" s="424"/>
      <c r="F425" s="424"/>
      <c r="G425" s="424"/>
      <c r="H425" s="424"/>
      <c r="I425" s="424"/>
      <c r="J425" s="424"/>
      <c r="K425" s="424"/>
      <c r="L425" s="424"/>
      <c r="M425" s="424"/>
      <c r="N425" s="424"/>
      <c r="O425" s="424"/>
      <c r="P425" s="424"/>
      <c r="Q425" s="424"/>
      <c r="R425" s="424"/>
      <c r="S425" s="424"/>
      <c r="T425" s="424"/>
      <c r="U425" s="424"/>
      <c r="V425" s="424"/>
      <c r="W425" s="424"/>
      <c r="X425" s="424"/>
      <c r="Y425" s="424"/>
      <c r="Z425" s="424"/>
    </row>
    <row r="426" spans="1:26" ht="15.75" customHeight="1" x14ac:dyDescent="0.25">
      <c r="A426" s="424"/>
      <c r="B426" s="424"/>
      <c r="C426" s="424"/>
      <c r="D426" s="424"/>
      <c r="E426" s="424"/>
      <c r="F426" s="424"/>
      <c r="G426" s="424"/>
      <c r="H426" s="424"/>
      <c r="I426" s="424"/>
      <c r="J426" s="424"/>
      <c r="K426" s="424"/>
      <c r="L426" s="424"/>
      <c r="M426" s="424"/>
      <c r="N426" s="424"/>
      <c r="O426" s="424"/>
      <c r="P426" s="424"/>
      <c r="Q426" s="424"/>
      <c r="R426" s="424"/>
      <c r="S426" s="424"/>
      <c r="T426" s="424"/>
      <c r="U426" s="424"/>
      <c r="V426" s="424"/>
      <c r="W426" s="424"/>
      <c r="X426" s="424"/>
      <c r="Y426" s="424"/>
      <c r="Z426" s="424"/>
    </row>
    <row r="427" spans="1:26" ht="15.75" customHeight="1" x14ac:dyDescent="0.25">
      <c r="A427" s="424"/>
      <c r="B427" s="424"/>
      <c r="C427" s="424"/>
      <c r="D427" s="424"/>
      <c r="E427" s="424"/>
      <c r="F427" s="424"/>
      <c r="G427" s="424"/>
      <c r="H427" s="424"/>
      <c r="I427" s="424"/>
      <c r="J427" s="424"/>
      <c r="K427" s="424"/>
      <c r="L427" s="424"/>
      <c r="M427" s="424"/>
      <c r="N427" s="424"/>
      <c r="O427" s="424"/>
      <c r="P427" s="424"/>
      <c r="Q427" s="424"/>
      <c r="R427" s="424"/>
      <c r="S427" s="424"/>
      <c r="T427" s="424"/>
      <c r="U427" s="424"/>
      <c r="V427" s="424"/>
      <c r="W427" s="424"/>
      <c r="X427" s="424"/>
      <c r="Y427" s="424"/>
      <c r="Z427" s="424"/>
    </row>
    <row r="428" spans="1:26" ht="15.75" customHeight="1" x14ac:dyDescent="0.25">
      <c r="A428" s="424"/>
      <c r="B428" s="424"/>
      <c r="C428" s="424"/>
      <c r="D428" s="424"/>
      <c r="E428" s="424"/>
      <c r="F428" s="424"/>
      <c r="G428" s="424"/>
      <c r="H428" s="424"/>
      <c r="I428" s="424"/>
      <c r="J428" s="424"/>
      <c r="K428" s="424"/>
      <c r="L428" s="424"/>
      <c r="M428" s="424"/>
      <c r="N428" s="424"/>
      <c r="O428" s="424"/>
      <c r="P428" s="424"/>
      <c r="Q428" s="424"/>
      <c r="R428" s="424"/>
      <c r="S428" s="424"/>
      <c r="T428" s="424"/>
      <c r="U428" s="424"/>
      <c r="V428" s="424"/>
      <c r="W428" s="424"/>
      <c r="X428" s="424"/>
      <c r="Y428" s="424"/>
      <c r="Z428" s="424"/>
    </row>
    <row r="429" spans="1:26" ht="15.75" customHeight="1" x14ac:dyDescent="0.25">
      <c r="A429" s="424"/>
      <c r="B429" s="424"/>
      <c r="C429" s="424"/>
      <c r="D429" s="424"/>
      <c r="E429" s="424"/>
      <c r="F429" s="424"/>
      <c r="G429" s="424"/>
      <c r="H429" s="424"/>
      <c r="I429" s="424"/>
      <c r="J429" s="424"/>
      <c r="K429" s="424"/>
      <c r="L429" s="424"/>
      <c r="M429" s="424"/>
      <c r="N429" s="424"/>
      <c r="O429" s="424"/>
      <c r="P429" s="424"/>
      <c r="Q429" s="424"/>
      <c r="R429" s="424"/>
      <c r="S429" s="424"/>
      <c r="T429" s="424"/>
      <c r="U429" s="424"/>
      <c r="V429" s="424"/>
      <c r="W429" s="424"/>
      <c r="X429" s="424"/>
      <c r="Y429" s="424"/>
      <c r="Z429" s="424"/>
    </row>
    <row r="430" spans="1:26" ht="15.75" customHeight="1" x14ac:dyDescent="0.25">
      <c r="A430" s="424"/>
      <c r="B430" s="424"/>
      <c r="C430" s="424"/>
      <c r="D430" s="424"/>
      <c r="E430" s="424"/>
      <c r="F430" s="424"/>
      <c r="G430" s="424"/>
      <c r="H430" s="424"/>
      <c r="I430" s="424"/>
      <c r="J430" s="424"/>
      <c r="K430" s="424"/>
      <c r="L430" s="424"/>
      <c r="M430" s="424"/>
      <c r="N430" s="424"/>
      <c r="O430" s="424"/>
      <c r="P430" s="424"/>
      <c r="Q430" s="424"/>
      <c r="R430" s="424"/>
      <c r="S430" s="424"/>
      <c r="T430" s="424"/>
      <c r="U430" s="424"/>
      <c r="V430" s="424"/>
      <c r="W430" s="424"/>
      <c r="X430" s="424"/>
      <c r="Y430" s="424"/>
      <c r="Z430" s="424"/>
    </row>
    <row r="431" spans="1:26" ht="15.75" customHeight="1" x14ac:dyDescent="0.25">
      <c r="A431" s="424"/>
      <c r="B431" s="424"/>
      <c r="C431" s="424"/>
      <c r="D431" s="424"/>
      <c r="E431" s="424"/>
      <c r="F431" s="424"/>
      <c r="G431" s="424"/>
      <c r="H431" s="424"/>
      <c r="I431" s="424"/>
      <c r="J431" s="424"/>
      <c r="K431" s="424"/>
      <c r="L431" s="424"/>
      <c r="M431" s="424"/>
      <c r="N431" s="424"/>
      <c r="O431" s="424"/>
      <c r="P431" s="424"/>
      <c r="Q431" s="424"/>
      <c r="R431" s="424"/>
      <c r="S431" s="424"/>
      <c r="T431" s="424"/>
      <c r="U431" s="424"/>
      <c r="V431" s="424"/>
      <c r="W431" s="424"/>
      <c r="X431" s="424"/>
      <c r="Y431" s="424"/>
      <c r="Z431" s="424"/>
    </row>
    <row r="432" spans="1:26" ht="15.75" customHeight="1" x14ac:dyDescent="0.25">
      <c r="A432" s="424"/>
      <c r="B432" s="424"/>
      <c r="C432" s="424"/>
      <c r="D432" s="424"/>
      <c r="E432" s="424"/>
      <c r="F432" s="424"/>
      <c r="G432" s="424"/>
      <c r="H432" s="424"/>
      <c r="I432" s="424"/>
      <c r="J432" s="424"/>
      <c r="K432" s="424"/>
      <c r="L432" s="424"/>
      <c r="M432" s="424"/>
      <c r="N432" s="424"/>
      <c r="O432" s="424"/>
      <c r="P432" s="424"/>
      <c r="Q432" s="424"/>
      <c r="R432" s="424"/>
      <c r="S432" s="424"/>
      <c r="T432" s="424"/>
      <c r="U432" s="424"/>
      <c r="V432" s="424"/>
      <c r="W432" s="424"/>
      <c r="X432" s="424"/>
      <c r="Y432" s="424"/>
      <c r="Z432" s="424"/>
    </row>
    <row r="433" spans="1:26" ht="15.75" customHeight="1" x14ac:dyDescent="0.25">
      <c r="A433" s="424"/>
      <c r="B433" s="424"/>
      <c r="C433" s="424"/>
      <c r="D433" s="424"/>
      <c r="E433" s="424"/>
      <c r="F433" s="424"/>
      <c r="G433" s="424"/>
      <c r="H433" s="424"/>
      <c r="I433" s="424"/>
      <c r="J433" s="424"/>
      <c r="K433" s="424"/>
      <c r="L433" s="424"/>
      <c r="M433" s="424"/>
      <c r="N433" s="424"/>
      <c r="O433" s="424"/>
      <c r="P433" s="424"/>
      <c r="Q433" s="424"/>
      <c r="R433" s="424"/>
      <c r="S433" s="424"/>
      <c r="T433" s="424"/>
      <c r="U433" s="424"/>
      <c r="V433" s="424"/>
      <c r="W433" s="424"/>
      <c r="X433" s="424"/>
      <c r="Y433" s="424"/>
      <c r="Z433" s="424"/>
    </row>
    <row r="434" spans="1:26" ht="15.75" customHeight="1" x14ac:dyDescent="0.25">
      <c r="A434" s="424"/>
      <c r="B434" s="424"/>
      <c r="C434" s="424"/>
      <c r="D434" s="424"/>
      <c r="E434" s="424"/>
      <c r="F434" s="424"/>
      <c r="G434" s="424"/>
      <c r="H434" s="424"/>
      <c r="I434" s="424"/>
      <c r="J434" s="424"/>
      <c r="K434" s="424"/>
      <c r="L434" s="424"/>
      <c r="M434" s="424"/>
      <c r="N434" s="424"/>
      <c r="O434" s="424"/>
      <c r="P434" s="424"/>
      <c r="Q434" s="424"/>
      <c r="R434" s="424"/>
      <c r="S434" s="424"/>
      <c r="T434" s="424"/>
      <c r="U434" s="424"/>
      <c r="V434" s="424"/>
      <c r="W434" s="424"/>
      <c r="X434" s="424"/>
      <c r="Y434" s="424"/>
      <c r="Z434" s="424"/>
    </row>
    <row r="435" spans="1:26" ht="15.75" customHeight="1" x14ac:dyDescent="0.25">
      <c r="A435" s="424"/>
      <c r="B435" s="424"/>
      <c r="C435" s="424"/>
      <c r="D435" s="424"/>
      <c r="E435" s="424"/>
      <c r="F435" s="424"/>
      <c r="G435" s="424"/>
      <c r="H435" s="424"/>
      <c r="I435" s="424"/>
      <c r="J435" s="424"/>
      <c r="K435" s="424"/>
      <c r="L435" s="424"/>
      <c r="M435" s="424"/>
      <c r="N435" s="424"/>
      <c r="O435" s="424"/>
      <c r="P435" s="424"/>
      <c r="Q435" s="424"/>
      <c r="R435" s="424"/>
      <c r="S435" s="424"/>
      <c r="T435" s="424"/>
      <c r="U435" s="424"/>
      <c r="V435" s="424"/>
      <c r="W435" s="424"/>
      <c r="X435" s="424"/>
      <c r="Y435" s="424"/>
      <c r="Z435" s="424"/>
    </row>
    <row r="436" spans="1:26" ht="15.75" customHeight="1" x14ac:dyDescent="0.25">
      <c r="A436" s="424"/>
      <c r="B436" s="424"/>
      <c r="C436" s="424"/>
      <c r="D436" s="424"/>
      <c r="E436" s="424"/>
      <c r="F436" s="424"/>
      <c r="G436" s="424"/>
      <c r="H436" s="424"/>
      <c r="I436" s="424"/>
      <c r="J436" s="424"/>
      <c r="K436" s="424"/>
      <c r="L436" s="424"/>
      <c r="M436" s="424"/>
      <c r="N436" s="424"/>
      <c r="O436" s="424"/>
      <c r="P436" s="424"/>
      <c r="Q436" s="424"/>
      <c r="R436" s="424"/>
      <c r="S436" s="424"/>
      <c r="T436" s="424"/>
      <c r="U436" s="424"/>
      <c r="V436" s="424"/>
      <c r="W436" s="424"/>
      <c r="X436" s="424"/>
      <c r="Y436" s="424"/>
      <c r="Z436" s="424"/>
    </row>
    <row r="437" spans="1:26" ht="15.75" customHeight="1" x14ac:dyDescent="0.25">
      <c r="A437" s="424"/>
      <c r="B437" s="424"/>
      <c r="C437" s="424"/>
      <c r="D437" s="424"/>
      <c r="E437" s="424"/>
      <c r="F437" s="424"/>
      <c r="G437" s="424"/>
      <c r="H437" s="424"/>
      <c r="I437" s="424"/>
      <c r="J437" s="424"/>
      <c r="K437" s="424"/>
      <c r="L437" s="424"/>
      <c r="M437" s="424"/>
      <c r="N437" s="424"/>
      <c r="O437" s="424"/>
      <c r="P437" s="424"/>
      <c r="Q437" s="424"/>
      <c r="R437" s="424"/>
      <c r="S437" s="424"/>
      <c r="T437" s="424"/>
      <c r="U437" s="424"/>
      <c r="V437" s="424"/>
      <c r="W437" s="424"/>
      <c r="X437" s="424"/>
      <c r="Y437" s="424"/>
      <c r="Z437" s="424"/>
    </row>
    <row r="438" spans="1:26" ht="15.75" customHeight="1" x14ac:dyDescent="0.25">
      <c r="A438" s="424"/>
      <c r="B438" s="424"/>
      <c r="C438" s="424"/>
      <c r="D438" s="424"/>
      <c r="E438" s="424"/>
      <c r="F438" s="424"/>
      <c r="G438" s="424"/>
      <c r="H438" s="424"/>
      <c r="I438" s="424"/>
      <c r="J438" s="424"/>
      <c r="K438" s="424"/>
      <c r="L438" s="424"/>
      <c r="M438" s="424"/>
      <c r="N438" s="424"/>
      <c r="O438" s="424"/>
      <c r="P438" s="424"/>
      <c r="Q438" s="424"/>
      <c r="R438" s="424"/>
      <c r="S438" s="424"/>
      <c r="T438" s="424"/>
      <c r="U438" s="424"/>
      <c r="V438" s="424"/>
      <c r="W438" s="424"/>
      <c r="X438" s="424"/>
      <c r="Y438" s="424"/>
      <c r="Z438" s="424"/>
    </row>
    <row r="439" spans="1:26" ht="15.75" customHeight="1" x14ac:dyDescent="0.25">
      <c r="A439" s="424"/>
      <c r="B439" s="424"/>
      <c r="C439" s="424"/>
      <c r="D439" s="424"/>
      <c r="E439" s="424"/>
      <c r="F439" s="424"/>
      <c r="G439" s="424"/>
      <c r="H439" s="424"/>
      <c r="I439" s="424"/>
      <c r="J439" s="424"/>
      <c r="K439" s="424"/>
      <c r="L439" s="424"/>
      <c r="M439" s="424"/>
      <c r="N439" s="424"/>
      <c r="O439" s="424"/>
      <c r="P439" s="424"/>
      <c r="Q439" s="424"/>
      <c r="R439" s="424"/>
      <c r="S439" s="424"/>
      <c r="T439" s="424"/>
      <c r="U439" s="424"/>
      <c r="V439" s="424"/>
      <c r="W439" s="424"/>
      <c r="X439" s="424"/>
      <c r="Y439" s="424"/>
      <c r="Z439" s="424"/>
    </row>
    <row r="440" spans="1:26" ht="15.75" customHeight="1" x14ac:dyDescent="0.25">
      <c r="A440" s="424"/>
      <c r="B440" s="424"/>
      <c r="C440" s="424"/>
      <c r="D440" s="424"/>
      <c r="E440" s="424"/>
      <c r="F440" s="424"/>
      <c r="G440" s="424"/>
      <c r="H440" s="424"/>
      <c r="I440" s="424"/>
      <c r="J440" s="424"/>
      <c r="K440" s="424"/>
      <c r="L440" s="424"/>
      <c r="M440" s="424"/>
      <c r="N440" s="424"/>
      <c r="O440" s="424"/>
      <c r="P440" s="424"/>
      <c r="Q440" s="424"/>
      <c r="R440" s="424"/>
      <c r="S440" s="424"/>
      <c r="T440" s="424"/>
      <c r="U440" s="424"/>
      <c r="V440" s="424"/>
      <c r="W440" s="424"/>
      <c r="X440" s="424"/>
      <c r="Y440" s="424"/>
      <c r="Z440" s="424"/>
    </row>
    <row r="441" spans="1:26" ht="15.75" customHeight="1" x14ac:dyDescent="0.25">
      <c r="A441" s="424"/>
      <c r="B441" s="424"/>
      <c r="C441" s="424"/>
      <c r="D441" s="424"/>
      <c r="E441" s="424"/>
      <c r="F441" s="424"/>
      <c r="G441" s="424"/>
      <c r="H441" s="424"/>
      <c r="I441" s="424"/>
      <c r="J441" s="424"/>
      <c r="K441" s="424"/>
      <c r="L441" s="424"/>
      <c r="M441" s="424"/>
      <c r="N441" s="424"/>
      <c r="O441" s="424"/>
      <c r="P441" s="424"/>
      <c r="Q441" s="424"/>
      <c r="R441" s="424"/>
      <c r="S441" s="424"/>
      <c r="T441" s="424"/>
      <c r="U441" s="424"/>
      <c r="V441" s="424"/>
      <c r="W441" s="424"/>
      <c r="X441" s="424"/>
      <c r="Y441" s="424"/>
      <c r="Z441" s="424"/>
    </row>
    <row r="442" spans="1:26" ht="15.75" customHeight="1" x14ac:dyDescent="0.25">
      <c r="A442" s="424"/>
      <c r="B442" s="424"/>
      <c r="C442" s="424"/>
      <c r="D442" s="424"/>
      <c r="E442" s="424"/>
      <c r="F442" s="424"/>
      <c r="G442" s="424"/>
      <c r="H442" s="424"/>
      <c r="I442" s="424"/>
      <c r="J442" s="424"/>
      <c r="K442" s="424"/>
      <c r="L442" s="424"/>
      <c r="M442" s="424"/>
      <c r="N442" s="424"/>
      <c r="O442" s="424"/>
      <c r="P442" s="424"/>
      <c r="Q442" s="424"/>
      <c r="R442" s="424"/>
      <c r="S442" s="424"/>
      <c r="T442" s="424"/>
      <c r="U442" s="424"/>
      <c r="V442" s="424"/>
      <c r="W442" s="424"/>
      <c r="X442" s="424"/>
      <c r="Y442" s="424"/>
      <c r="Z442" s="424"/>
    </row>
    <row r="443" spans="1:26" ht="15.75" customHeight="1" x14ac:dyDescent="0.25">
      <c r="A443" s="424"/>
      <c r="B443" s="424"/>
      <c r="C443" s="424"/>
      <c r="D443" s="424"/>
      <c r="E443" s="424"/>
      <c r="F443" s="424"/>
      <c r="G443" s="424"/>
      <c r="H443" s="424"/>
      <c r="I443" s="424"/>
      <c r="J443" s="424"/>
      <c r="K443" s="424"/>
      <c r="L443" s="424"/>
      <c r="M443" s="424"/>
      <c r="N443" s="424"/>
      <c r="O443" s="424"/>
      <c r="P443" s="424"/>
      <c r="Q443" s="424"/>
      <c r="R443" s="424"/>
      <c r="S443" s="424"/>
      <c r="T443" s="424"/>
      <c r="U443" s="424"/>
      <c r="V443" s="424"/>
      <c r="W443" s="424"/>
      <c r="X443" s="424"/>
      <c r="Y443" s="424"/>
      <c r="Z443" s="424"/>
    </row>
    <row r="444" spans="1:26" ht="15.75" customHeight="1" x14ac:dyDescent="0.25">
      <c r="A444" s="424"/>
      <c r="B444" s="424"/>
      <c r="C444" s="424"/>
      <c r="D444" s="424"/>
      <c r="E444" s="424"/>
      <c r="F444" s="424"/>
      <c r="G444" s="424"/>
      <c r="H444" s="424"/>
      <c r="I444" s="424"/>
      <c r="J444" s="424"/>
      <c r="K444" s="424"/>
      <c r="L444" s="424"/>
      <c r="M444" s="424"/>
      <c r="N444" s="424"/>
      <c r="O444" s="424"/>
      <c r="P444" s="424"/>
      <c r="Q444" s="424"/>
      <c r="R444" s="424"/>
      <c r="S444" s="424"/>
      <c r="T444" s="424"/>
      <c r="U444" s="424"/>
      <c r="V444" s="424"/>
      <c r="W444" s="424"/>
      <c r="X444" s="424"/>
      <c r="Y444" s="424"/>
      <c r="Z444" s="424"/>
    </row>
    <row r="445" spans="1:26" ht="15.75" customHeight="1" x14ac:dyDescent="0.25">
      <c r="A445" s="424"/>
      <c r="B445" s="424"/>
      <c r="C445" s="424"/>
      <c r="D445" s="424"/>
      <c r="E445" s="424"/>
      <c r="F445" s="424"/>
      <c r="G445" s="424"/>
      <c r="H445" s="424"/>
      <c r="I445" s="424"/>
      <c r="J445" s="424"/>
      <c r="K445" s="424"/>
      <c r="L445" s="424"/>
      <c r="M445" s="424"/>
      <c r="N445" s="424"/>
      <c r="O445" s="424"/>
      <c r="P445" s="424"/>
      <c r="Q445" s="424"/>
      <c r="R445" s="424"/>
      <c r="S445" s="424"/>
      <c r="T445" s="424"/>
      <c r="U445" s="424"/>
      <c r="V445" s="424"/>
      <c r="W445" s="424"/>
      <c r="X445" s="424"/>
      <c r="Y445" s="424"/>
      <c r="Z445" s="424"/>
    </row>
    <row r="446" spans="1:26" ht="15.75" customHeight="1" x14ac:dyDescent="0.25">
      <c r="A446" s="424"/>
      <c r="B446" s="424"/>
      <c r="C446" s="424"/>
      <c r="D446" s="424"/>
      <c r="E446" s="424"/>
      <c r="F446" s="424"/>
      <c r="G446" s="424"/>
      <c r="H446" s="424"/>
      <c r="I446" s="424"/>
      <c r="J446" s="424"/>
      <c r="K446" s="424"/>
      <c r="L446" s="424"/>
      <c r="M446" s="424"/>
      <c r="N446" s="424"/>
      <c r="O446" s="424"/>
      <c r="P446" s="424"/>
      <c r="Q446" s="424"/>
      <c r="R446" s="424"/>
      <c r="S446" s="424"/>
      <c r="T446" s="424"/>
      <c r="U446" s="424"/>
      <c r="V446" s="424"/>
      <c r="W446" s="424"/>
      <c r="X446" s="424"/>
      <c r="Y446" s="424"/>
      <c r="Z446" s="424"/>
    </row>
    <row r="447" spans="1:26" ht="15.75" customHeight="1" x14ac:dyDescent="0.25">
      <c r="A447" s="424"/>
      <c r="B447" s="424"/>
      <c r="C447" s="424"/>
      <c r="D447" s="424"/>
      <c r="E447" s="424"/>
      <c r="F447" s="424"/>
      <c r="G447" s="424"/>
      <c r="H447" s="424"/>
      <c r="I447" s="424"/>
      <c r="J447" s="424"/>
      <c r="K447" s="424"/>
      <c r="L447" s="424"/>
      <c r="M447" s="424"/>
      <c r="N447" s="424"/>
      <c r="O447" s="424"/>
      <c r="P447" s="424"/>
      <c r="Q447" s="424"/>
      <c r="R447" s="424"/>
      <c r="S447" s="424"/>
      <c r="T447" s="424"/>
      <c r="U447" s="424"/>
      <c r="V447" s="424"/>
      <c r="W447" s="424"/>
      <c r="X447" s="424"/>
      <c r="Y447" s="424"/>
      <c r="Z447" s="424"/>
    </row>
    <row r="448" spans="1:26" ht="15.75" customHeight="1" x14ac:dyDescent="0.25">
      <c r="A448" s="424"/>
      <c r="B448" s="424"/>
      <c r="C448" s="424"/>
      <c r="D448" s="424"/>
      <c r="E448" s="424"/>
      <c r="F448" s="424"/>
      <c r="G448" s="424"/>
      <c r="H448" s="424"/>
      <c r="I448" s="424"/>
      <c r="J448" s="424"/>
      <c r="K448" s="424"/>
      <c r="L448" s="424"/>
      <c r="M448" s="424"/>
      <c r="N448" s="424"/>
      <c r="O448" s="424"/>
      <c r="P448" s="424"/>
      <c r="Q448" s="424"/>
      <c r="R448" s="424"/>
      <c r="S448" s="424"/>
      <c r="T448" s="424"/>
      <c r="U448" s="424"/>
      <c r="V448" s="424"/>
      <c r="W448" s="424"/>
      <c r="X448" s="424"/>
      <c r="Y448" s="424"/>
      <c r="Z448" s="424"/>
    </row>
    <row r="449" spans="1:26" ht="15.75" customHeight="1" x14ac:dyDescent="0.25">
      <c r="A449" s="424"/>
      <c r="B449" s="424"/>
      <c r="C449" s="424"/>
      <c r="D449" s="424"/>
      <c r="E449" s="424"/>
      <c r="F449" s="424"/>
      <c r="G449" s="424"/>
      <c r="H449" s="424"/>
      <c r="I449" s="424"/>
      <c r="J449" s="424"/>
      <c r="K449" s="424"/>
      <c r="L449" s="424"/>
      <c r="M449" s="424"/>
      <c r="N449" s="424"/>
      <c r="O449" s="424"/>
      <c r="P449" s="424"/>
      <c r="Q449" s="424"/>
      <c r="R449" s="424"/>
      <c r="S449" s="424"/>
      <c r="T449" s="424"/>
      <c r="U449" s="424"/>
      <c r="V449" s="424"/>
      <c r="W449" s="424"/>
      <c r="X449" s="424"/>
      <c r="Y449" s="424"/>
      <c r="Z449" s="424"/>
    </row>
    <row r="450" spans="1:26" ht="15.75" customHeight="1" x14ac:dyDescent="0.25">
      <c r="A450" s="424"/>
      <c r="B450" s="424"/>
      <c r="C450" s="424"/>
      <c r="D450" s="424"/>
      <c r="E450" s="424"/>
      <c r="F450" s="424"/>
      <c r="G450" s="424"/>
      <c r="H450" s="424"/>
      <c r="I450" s="424"/>
      <c r="J450" s="424"/>
      <c r="K450" s="424"/>
      <c r="L450" s="424"/>
      <c r="M450" s="424"/>
      <c r="N450" s="424"/>
      <c r="O450" s="424"/>
      <c r="P450" s="424"/>
      <c r="Q450" s="424"/>
      <c r="R450" s="424"/>
      <c r="S450" s="424"/>
      <c r="T450" s="424"/>
      <c r="U450" s="424"/>
      <c r="V450" s="424"/>
      <c r="W450" s="424"/>
      <c r="X450" s="424"/>
      <c r="Y450" s="424"/>
      <c r="Z450" s="424"/>
    </row>
    <row r="451" spans="1:26" ht="15.75" customHeight="1" x14ac:dyDescent="0.25">
      <c r="A451" s="424"/>
      <c r="B451" s="424"/>
      <c r="C451" s="424"/>
      <c r="D451" s="424"/>
      <c r="E451" s="424"/>
      <c r="F451" s="424"/>
      <c r="G451" s="424"/>
      <c r="H451" s="424"/>
      <c r="I451" s="424"/>
      <c r="J451" s="424"/>
      <c r="K451" s="424"/>
      <c r="L451" s="424"/>
      <c r="M451" s="424"/>
      <c r="N451" s="424"/>
      <c r="O451" s="424"/>
      <c r="P451" s="424"/>
      <c r="Q451" s="424"/>
      <c r="R451" s="424"/>
      <c r="S451" s="424"/>
      <c r="T451" s="424"/>
      <c r="U451" s="424"/>
      <c r="V451" s="424"/>
      <c r="W451" s="424"/>
      <c r="X451" s="424"/>
      <c r="Y451" s="424"/>
      <c r="Z451" s="424"/>
    </row>
    <row r="452" spans="1:26" ht="15.75" customHeight="1" x14ac:dyDescent="0.25">
      <c r="A452" s="424"/>
      <c r="B452" s="424"/>
      <c r="C452" s="424"/>
      <c r="D452" s="424"/>
      <c r="E452" s="424"/>
      <c r="F452" s="424"/>
      <c r="G452" s="424"/>
      <c r="H452" s="424"/>
      <c r="I452" s="424"/>
      <c r="J452" s="424"/>
      <c r="K452" s="424"/>
      <c r="L452" s="424"/>
      <c r="M452" s="424"/>
      <c r="N452" s="424"/>
      <c r="O452" s="424"/>
      <c r="P452" s="424"/>
      <c r="Q452" s="424"/>
      <c r="R452" s="424"/>
      <c r="S452" s="424"/>
      <c r="T452" s="424"/>
      <c r="U452" s="424"/>
      <c r="V452" s="424"/>
      <c r="W452" s="424"/>
      <c r="X452" s="424"/>
      <c r="Y452" s="424"/>
      <c r="Z452" s="424"/>
    </row>
    <row r="453" spans="1:26" ht="15.75" customHeight="1" x14ac:dyDescent="0.25">
      <c r="A453" s="424"/>
      <c r="B453" s="424"/>
      <c r="C453" s="424"/>
      <c r="D453" s="424"/>
      <c r="E453" s="424"/>
      <c r="F453" s="424"/>
      <c r="G453" s="424"/>
      <c r="H453" s="424"/>
      <c r="I453" s="424"/>
      <c r="J453" s="424"/>
      <c r="K453" s="424"/>
      <c r="L453" s="424"/>
      <c r="M453" s="424"/>
      <c r="N453" s="424"/>
      <c r="O453" s="424"/>
      <c r="P453" s="424"/>
      <c r="Q453" s="424"/>
      <c r="R453" s="424"/>
      <c r="S453" s="424"/>
      <c r="T453" s="424"/>
      <c r="U453" s="424"/>
      <c r="V453" s="424"/>
      <c r="W453" s="424"/>
      <c r="X453" s="424"/>
      <c r="Y453" s="424"/>
      <c r="Z453" s="424"/>
    </row>
    <row r="454" spans="1:26" ht="15.75" customHeight="1" x14ac:dyDescent="0.25">
      <c r="A454" s="424"/>
      <c r="B454" s="424"/>
      <c r="C454" s="424"/>
      <c r="D454" s="424"/>
      <c r="E454" s="424"/>
      <c r="F454" s="424"/>
      <c r="G454" s="424"/>
      <c r="H454" s="424"/>
      <c r="I454" s="424"/>
      <c r="J454" s="424"/>
      <c r="K454" s="424"/>
      <c r="L454" s="424"/>
      <c r="M454" s="424"/>
      <c r="N454" s="424"/>
      <c r="O454" s="424"/>
      <c r="P454" s="424"/>
      <c r="Q454" s="424"/>
      <c r="R454" s="424"/>
      <c r="S454" s="424"/>
      <c r="T454" s="424"/>
      <c r="U454" s="424"/>
      <c r="V454" s="424"/>
      <c r="W454" s="424"/>
      <c r="X454" s="424"/>
      <c r="Y454" s="424"/>
      <c r="Z454" s="424"/>
    </row>
    <row r="455" spans="1:26" ht="15.75" customHeight="1" x14ac:dyDescent="0.25">
      <c r="A455" s="424"/>
      <c r="B455" s="424"/>
      <c r="C455" s="424"/>
      <c r="D455" s="424"/>
      <c r="E455" s="424"/>
      <c r="F455" s="424"/>
      <c r="G455" s="424"/>
      <c r="H455" s="424"/>
      <c r="I455" s="424"/>
      <c r="J455" s="424"/>
      <c r="K455" s="424"/>
      <c r="L455" s="424"/>
      <c r="M455" s="424"/>
      <c r="N455" s="424"/>
      <c r="O455" s="424"/>
      <c r="P455" s="424"/>
      <c r="Q455" s="424"/>
      <c r="R455" s="424"/>
      <c r="S455" s="424"/>
      <c r="T455" s="424"/>
      <c r="U455" s="424"/>
      <c r="V455" s="424"/>
      <c r="W455" s="424"/>
      <c r="X455" s="424"/>
      <c r="Y455" s="424"/>
      <c r="Z455" s="424"/>
    </row>
    <row r="456" spans="1:26" ht="15.75" customHeight="1" x14ac:dyDescent="0.25">
      <c r="A456" s="424"/>
      <c r="B456" s="424"/>
      <c r="C456" s="424"/>
      <c r="D456" s="424"/>
      <c r="E456" s="424"/>
      <c r="F456" s="424"/>
      <c r="G456" s="424"/>
      <c r="H456" s="424"/>
      <c r="I456" s="424"/>
      <c r="J456" s="424"/>
      <c r="K456" s="424"/>
      <c r="L456" s="424"/>
      <c r="M456" s="424"/>
      <c r="N456" s="424"/>
      <c r="O456" s="424"/>
      <c r="P456" s="424"/>
      <c r="Q456" s="424"/>
      <c r="R456" s="424"/>
      <c r="S456" s="424"/>
      <c r="T456" s="424"/>
      <c r="U456" s="424"/>
      <c r="V456" s="424"/>
      <c r="W456" s="424"/>
      <c r="X456" s="424"/>
      <c r="Y456" s="424"/>
      <c r="Z456" s="424"/>
    </row>
    <row r="457" spans="1:26" ht="15.75" customHeight="1" x14ac:dyDescent="0.25">
      <c r="A457" s="424"/>
      <c r="B457" s="424"/>
      <c r="C457" s="424"/>
      <c r="D457" s="424"/>
      <c r="E457" s="424"/>
      <c r="F457" s="424"/>
      <c r="G457" s="424"/>
      <c r="H457" s="424"/>
      <c r="I457" s="424"/>
      <c r="J457" s="424"/>
      <c r="K457" s="424"/>
      <c r="L457" s="424"/>
      <c r="M457" s="424"/>
      <c r="N457" s="424"/>
      <c r="O457" s="424"/>
      <c r="P457" s="424"/>
      <c r="Q457" s="424"/>
      <c r="R457" s="424"/>
      <c r="S457" s="424"/>
      <c r="T457" s="424"/>
      <c r="U457" s="424"/>
      <c r="V457" s="424"/>
      <c r="W457" s="424"/>
      <c r="X457" s="424"/>
      <c r="Y457" s="424"/>
      <c r="Z457" s="424"/>
    </row>
    <row r="458" spans="1:26" ht="15.75" customHeight="1" x14ac:dyDescent="0.25">
      <c r="A458" s="424"/>
      <c r="B458" s="424"/>
      <c r="C458" s="424"/>
      <c r="D458" s="424"/>
      <c r="E458" s="424"/>
      <c r="F458" s="424"/>
      <c r="G458" s="424"/>
      <c r="H458" s="424"/>
      <c r="I458" s="424"/>
      <c r="J458" s="424"/>
      <c r="K458" s="424"/>
      <c r="L458" s="424"/>
      <c r="M458" s="424"/>
      <c r="N458" s="424"/>
      <c r="O458" s="424"/>
      <c r="P458" s="424"/>
      <c r="Q458" s="424"/>
      <c r="R458" s="424"/>
      <c r="S458" s="424"/>
      <c r="T458" s="424"/>
      <c r="U458" s="424"/>
      <c r="V458" s="424"/>
      <c r="W458" s="424"/>
      <c r="X458" s="424"/>
      <c r="Y458" s="424"/>
      <c r="Z458" s="424"/>
    </row>
    <row r="459" spans="1:26" ht="15.75" customHeight="1" x14ac:dyDescent="0.25">
      <c r="A459" s="424"/>
      <c r="B459" s="424"/>
      <c r="C459" s="424"/>
      <c r="D459" s="424"/>
      <c r="E459" s="424"/>
      <c r="F459" s="424"/>
      <c r="G459" s="424"/>
      <c r="H459" s="424"/>
      <c r="I459" s="424"/>
      <c r="J459" s="424"/>
      <c r="K459" s="424"/>
      <c r="L459" s="424"/>
      <c r="M459" s="424"/>
      <c r="N459" s="424"/>
      <c r="O459" s="424"/>
      <c r="P459" s="424"/>
      <c r="Q459" s="424"/>
      <c r="R459" s="424"/>
      <c r="S459" s="424"/>
      <c r="T459" s="424"/>
      <c r="U459" s="424"/>
      <c r="V459" s="424"/>
      <c r="W459" s="424"/>
      <c r="X459" s="424"/>
      <c r="Y459" s="424"/>
      <c r="Z459" s="424"/>
    </row>
    <row r="460" spans="1:26" ht="15.75" customHeight="1" x14ac:dyDescent="0.25">
      <c r="A460" s="424"/>
      <c r="B460" s="424"/>
      <c r="C460" s="424"/>
      <c r="D460" s="424"/>
      <c r="E460" s="424"/>
      <c r="F460" s="424"/>
      <c r="G460" s="424"/>
      <c r="H460" s="424"/>
      <c r="I460" s="424"/>
      <c r="J460" s="424"/>
      <c r="K460" s="424"/>
      <c r="L460" s="424"/>
      <c r="M460" s="424"/>
      <c r="N460" s="424"/>
      <c r="O460" s="424"/>
      <c r="P460" s="424"/>
      <c r="Q460" s="424"/>
      <c r="R460" s="424"/>
      <c r="S460" s="424"/>
      <c r="T460" s="424"/>
      <c r="U460" s="424"/>
      <c r="V460" s="424"/>
      <c r="W460" s="424"/>
      <c r="X460" s="424"/>
      <c r="Y460" s="424"/>
      <c r="Z460" s="424"/>
    </row>
    <row r="461" spans="1:26" ht="15.75" customHeight="1" x14ac:dyDescent="0.25">
      <c r="A461" s="424"/>
      <c r="B461" s="424"/>
      <c r="C461" s="424"/>
      <c r="D461" s="424"/>
      <c r="E461" s="424"/>
      <c r="F461" s="424"/>
      <c r="G461" s="424"/>
      <c r="H461" s="424"/>
      <c r="I461" s="424"/>
      <c r="J461" s="424"/>
      <c r="K461" s="424"/>
      <c r="L461" s="424"/>
      <c r="M461" s="424"/>
      <c r="N461" s="424"/>
      <c r="O461" s="424"/>
      <c r="P461" s="424"/>
      <c r="Q461" s="424"/>
      <c r="R461" s="424"/>
      <c r="S461" s="424"/>
      <c r="T461" s="424"/>
      <c r="U461" s="424"/>
      <c r="V461" s="424"/>
      <c r="W461" s="424"/>
      <c r="X461" s="424"/>
      <c r="Y461" s="424"/>
      <c r="Z461" s="424"/>
    </row>
    <row r="462" spans="1:26" ht="15.75" customHeight="1" x14ac:dyDescent="0.25">
      <c r="A462" s="424"/>
      <c r="B462" s="424"/>
      <c r="C462" s="424"/>
      <c r="D462" s="424"/>
      <c r="E462" s="424"/>
      <c r="F462" s="424"/>
      <c r="G462" s="424"/>
      <c r="H462" s="424"/>
      <c r="I462" s="424"/>
      <c r="J462" s="424"/>
      <c r="K462" s="424"/>
      <c r="L462" s="424"/>
      <c r="M462" s="424"/>
      <c r="N462" s="424"/>
      <c r="O462" s="424"/>
      <c r="P462" s="424"/>
      <c r="Q462" s="424"/>
      <c r="R462" s="424"/>
      <c r="S462" s="424"/>
      <c r="T462" s="424"/>
      <c r="U462" s="424"/>
      <c r="V462" s="424"/>
      <c r="W462" s="424"/>
      <c r="X462" s="424"/>
      <c r="Y462" s="424"/>
      <c r="Z462" s="424"/>
    </row>
    <row r="463" spans="1:26" ht="15.75" customHeight="1" x14ac:dyDescent="0.25">
      <c r="A463" s="424"/>
      <c r="B463" s="424"/>
      <c r="C463" s="424"/>
      <c r="D463" s="424"/>
      <c r="E463" s="424"/>
      <c r="F463" s="424"/>
      <c r="G463" s="424"/>
      <c r="H463" s="424"/>
      <c r="I463" s="424"/>
      <c r="J463" s="424"/>
      <c r="K463" s="424"/>
      <c r="L463" s="424"/>
      <c r="M463" s="424"/>
      <c r="N463" s="424"/>
      <c r="O463" s="424"/>
      <c r="P463" s="424"/>
      <c r="Q463" s="424"/>
      <c r="R463" s="424"/>
      <c r="S463" s="424"/>
      <c r="T463" s="424"/>
      <c r="U463" s="424"/>
      <c r="V463" s="424"/>
      <c r="W463" s="424"/>
      <c r="X463" s="424"/>
      <c r="Y463" s="424"/>
      <c r="Z463" s="424"/>
    </row>
    <row r="464" spans="1:26" ht="15.75" customHeight="1" x14ac:dyDescent="0.25">
      <c r="A464" s="424"/>
      <c r="B464" s="424"/>
      <c r="C464" s="424"/>
      <c r="D464" s="424"/>
      <c r="E464" s="424"/>
      <c r="F464" s="424"/>
      <c r="G464" s="424"/>
      <c r="H464" s="424"/>
      <c r="I464" s="424"/>
      <c r="J464" s="424"/>
      <c r="K464" s="424"/>
      <c r="L464" s="424"/>
      <c r="M464" s="424"/>
      <c r="N464" s="424"/>
      <c r="O464" s="424"/>
      <c r="P464" s="424"/>
      <c r="Q464" s="424"/>
      <c r="R464" s="424"/>
      <c r="S464" s="424"/>
      <c r="T464" s="424"/>
      <c r="U464" s="424"/>
      <c r="V464" s="424"/>
      <c r="W464" s="424"/>
      <c r="X464" s="424"/>
      <c r="Y464" s="424"/>
      <c r="Z464" s="424"/>
    </row>
    <row r="465" spans="1:26" ht="15.75" customHeight="1" x14ac:dyDescent="0.25">
      <c r="A465" s="424"/>
      <c r="B465" s="424"/>
      <c r="C465" s="424"/>
      <c r="D465" s="424"/>
      <c r="E465" s="424"/>
      <c r="F465" s="424"/>
      <c r="G465" s="424"/>
      <c r="H465" s="424"/>
      <c r="I465" s="424"/>
      <c r="J465" s="424"/>
      <c r="K465" s="424"/>
      <c r="L465" s="424"/>
      <c r="M465" s="424"/>
      <c r="N465" s="424"/>
      <c r="O465" s="424"/>
      <c r="P465" s="424"/>
      <c r="Q465" s="424"/>
      <c r="R465" s="424"/>
      <c r="S465" s="424"/>
      <c r="T465" s="424"/>
      <c r="U465" s="424"/>
      <c r="V465" s="424"/>
      <c r="W465" s="424"/>
      <c r="X465" s="424"/>
      <c r="Y465" s="424"/>
      <c r="Z465" s="424"/>
    </row>
    <row r="466" spans="1:26" ht="15.75" customHeight="1" x14ac:dyDescent="0.25">
      <c r="A466" s="424"/>
      <c r="B466" s="424"/>
      <c r="C466" s="424"/>
      <c r="D466" s="424"/>
      <c r="E466" s="424"/>
      <c r="F466" s="424"/>
      <c r="G466" s="424"/>
      <c r="H466" s="424"/>
      <c r="I466" s="424"/>
      <c r="J466" s="424"/>
      <c r="K466" s="424"/>
      <c r="L466" s="424"/>
      <c r="M466" s="424"/>
      <c r="N466" s="424"/>
      <c r="O466" s="424"/>
      <c r="P466" s="424"/>
      <c r="Q466" s="424"/>
      <c r="R466" s="424"/>
      <c r="S466" s="424"/>
      <c r="T466" s="424"/>
      <c r="U466" s="424"/>
      <c r="V466" s="424"/>
      <c r="W466" s="424"/>
      <c r="X466" s="424"/>
      <c r="Y466" s="424"/>
      <c r="Z466" s="424"/>
    </row>
    <row r="467" spans="1:26" ht="15.75" customHeight="1" x14ac:dyDescent="0.25">
      <c r="A467" s="424"/>
      <c r="B467" s="424"/>
      <c r="C467" s="424"/>
      <c r="D467" s="424"/>
      <c r="E467" s="424"/>
      <c r="F467" s="424"/>
      <c r="G467" s="424"/>
      <c r="H467" s="424"/>
      <c r="I467" s="424"/>
      <c r="J467" s="424"/>
      <c r="K467" s="424"/>
      <c r="L467" s="424"/>
      <c r="M467" s="424"/>
      <c r="N467" s="424"/>
      <c r="O467" s="424"/>
      <c r="P467" s="424"/>
      <c r="Q467" s="424"/>
      <c r="R467" s="424"/>
      <c r="S467" s="424"/>
      <c r="T467" s="424"/>
      <c r="U467" s="424"/>
      <c r="V467" s="424"/>
      <c r="W467" s="424"/>
      <c r="X467" s="424"/>
      <c r="Y467" s="424"/>
      <c r="Z467" s="424"/>
    </row>
    <row r="468" spans="1:26" ht="15.75" customHeight="1" x14ac:dyDescent="0.25">
      <c r="A468" s="424"/>
      <c r="B468" s="424"/>
      <c r="C468" s="424"/>
      <c r="D468" s="424"/>
      <c r="E468" s="424"/>
      <c r="F468" s="424"/>
      <c r="G468" s="424"/>
      <c r="H468" s="424"/>
      <c r="I468" s="424"/>
      <c r="J468" s="424"/>
      <c r="K468" s="424"/>
      <c r="L468" s="424"/>
      <c r="M468" s="424"/>
      <c r="N468" s="424"/>
      <c r="O468" s="424"/>
      <c r="P468" s="424"/>
      <c r="Q468" s="424"/>
      <c r="R468" s="424"/>
      <c r="S468" s="424"/>
      <c r="T468" s="424"/>
      <c r="U468" s="424"/>
      <c r="V468" s="424"/>
      <c r="W468" s="424"/>
      <c r="X468" s="424"/>
      <c r="Y468" s="424"/>
      <c r="Z468" s="424"/>
    </row>
    <row r="469" spans="1:26" ht="15.75" customHeight="1" x14ac:dyDescent="0.25">
      <c r="A469" s="424"/>
      <c r="B469" s="424"/>
      <c r="C469" s="424"/>
      <c r="D469" s="424"/>
      <c r="E469" s="424"/>
      <c r="F469" s="424"/>
      <c r="G469" s="424"/>
      <c r="H469" s="424"/>
      <c r="I469" s="424"/>
      <c r="J469" s="424"/>
      <c r="K469" s="424"/>
      <c r="L469" s="424"/>
      <c r="M469" s="424"/>
      <c r="N469" s="424"/>
      <c r="O469" s="424"/>
      <c r="P469" s="424"/>
      <c r="Q469" s="424"/>
      <c r="R469" s="424"/>
      <c r="S469" s="424"/>
      <c r="T469" s="424"/>
      <c r="U469" s="424"/>
      <c r="V469" s="424"/>
      <c r="W469" s="424"/>
      <c r="X469" s="424"/>
      <c r="Y469" s="424"/>
      <c r="Z469" s="424"/>
    </row>
    <row r="470" spans="1:26" ht="15.75" customHeight="1" x14ac:dyDescent="0.25">
      <c r="A470" s="424"/>
      <c r="B470" s="424"/>
      <c r="C470" s="424"/>
      <c r="D470" s="424"/>
      <c r="E470" s="424"/>
      <c r="F470" s="424"/>
      <c r="G470" s="424"/>
      <c r="H470" s="424"/>
      <c r="I470" s="424"/>
      <c r="J470" s="424"/>
      <c r="K470" s="424"/>
      <c r="L470" s="424"/>
      <c r="M470" s="424"/>
      <c r="N470" s="424"/>
      <c r="O470" s="424"/>
      <c r="P470" s="424"/>
      <c r="Q470" s="424"/>
      <c r="R470" s="424"/>
      <c r="S470" s="424"/>
      <c r="T470" s="424"/>
      <c r="U470" s="424"/>
      <c r="V470" s="424"/>
      <c r="W470" s="424"/>
      <c r="X470" s="424"/>
      <c r="Y470" s="424"/>
      <c r="Z470" s="424"/>
    </row>
    <row r="471" spans="1:26" ht="15.75" customHeight="1" x14ac:dyDescent="0.25">
      <c r="A471" s="424"/>
      <c r="B471" s="424"/>
      <c r="C471" s="424"/>
      <c r="D471" s="424"/>
      <c r="E471" s="424"/>
      <c r="F471" s="424"/>
      <c r="G471" s="424"/>
      <c r="H471" s="424"/>
      <c r="I471" s="424"/>
      <c r="J471" s="424"/>
      <c r="K471" s="424"/>
      <c r="L471" s="424"/>
      <c r="M471" s="424"/>
      <c r="N471" s="424"/>
      <c r="O471" s="424"/>
      <c r="P471" s="424"/>
      <c r="Q471" s="424"/>
      <c r="R471" s="424"/>
      <c r="S471" s="424"/>
      <c r="T471" s="424"/>
      <c r="U471" s="424"/>
      <c r="V471" s="424"/>
      <c r="W471" s="424"/>
      <c r="X471" s="424"/>
      <c r="Y471" s="424"/>
      <c r="Z471" s="424"/>
    </row>
    <row r="472" spans="1:26" ht="15.75" customHeight="1" x14ac:dyDescent="0.25">
      <c r="A472" s="424"/>
      <c r="B472" s="424"/>
      <c r="C472" s="424"/>
      <c r="D472" s="424"/>
      <c r="E472" s="424"/>
      <c r="F472" s="424"/>
      <c r="G472" s="424"/>
      <c r="H472" s="424"/>
      <c r="I472" s="424"/>
      <c r="J472" s="424"/>
      <c r="K472" s="424"/>
      <c r="L472" s="424"/>
      <c r="M472" s="424"/>
      <c r="N472" s="424"/>
      <c r="O472" s="424"/>
      <c r="P472" s="424"/>
      <c r="Q472" s="424"/>
      <c r="R472" s="424"/>
      <c r="S472" s="424"/>
      <c r="T472" s="424"/>
      <c r="U472" s="424"/>
      <c r="V472" s="424"/>
      <c r="W472" s="424"/>
      <c r="X472" s="424"/>
      <c r="Y472" s="424"/>
      <c r="Z472" s="424"/>
    </row>
    <row r="473" spans="1:26" ht="15.75" customHeight="1" x14ac:dyDescent="0.25">
      <c r="A473" s="424"/>
      <c r="B473" s="424"/>
      <c r="C473" s="424"/>
      <c r="D473" s="424"/>
      <c r="E473" s="424"/>
      <c r="F473" s="424"/>
      <c r="G473" s="424"/>
      <c r="H473" s="424"/>
      <c r="I473" s="424"/>
      <c r="J473" s="424"/>
      <c r="K473" s="424"/>
      <c r="L473" s="424"/>
      <c r="M473" s="424"/>
      <c r="N473" s="424"/>
      <c r="O473" s="424"/>
      <c r="P473" s="424"/>
      <c r="Q473" s="424"/>
      <c r="R473" s="424"/>
      <c r="S473" s="424"/>
      <c r="T473" s="424"/>
      <c r="U473" s="424"/>
      <c r="V473" s="424"/>
      <c r="W473" s="424"/>
      <c r="X473" s="424"/>
      <c r="Y473" s="424"/>
      <c r="Z473" s="424"/>
    </row>
    <row r="474" spans="1:26" ht="15.75" customHeight="1" x14ac:dyDescent="0.25">
      <c r="A474" s="424"/>
      <c r="B474" s="424"/>
      <c r="C474" s="424"/>
      <c r="D474" s="424"/>
      <c r="E474" s="424"/>
      <c r="F474" s="424"/>
      <c r="G474" s="424"/>
      <c r="H474" s="424"/>
      <c r="I474" s="424"/>
      <c r="J474" s="424"/>
      <c r="K474" s="424"/>
      <c r="L474" s="424"/>
      <c r="M474" s="424"/>
      <c r="N474" s="424"/>
      <c r="O474" s="424"/>
      <c r="P474" s="424"/>
      <c r="Q474" s="424"/>
      <c r="R474" s="424"/>
      <c r="S474" s="424"/>
      <c r="T474" s="424"/>
      <c r="U474" s="424"/>
      <c r="V474" s="424"/>
      <c r="W474" s="424"/>
      <c r="X474" s="424"/>
      <c r="Y474" s="424"/>
      <c r="Z474" s="424"/>
    </row>
    <row r="475" spans="1:26" ht="15.75" customHeight="1" x14ac:dyDescent="0.25">
      <c r="A475" s="424"/>
      <c r="B475" s="424"/>
      <c r="C475" s="424"/>
      <c r="D475" s="424"/>
      <c r="E475" s="424"/>
      <c r="F475" s="424"/>
      <c r="G475" s="424"/>
      <c r="H475" s="424"/>
      <c r="I475" s="424"/>
      <c r="J475" s="424"/>
      <c r="K475" s="424"/>
      <c r="L475" s="424"/>
      <c r="M475" s="424"/>
      <c r="N475" s="424"/>
      <c r="O475" s="424"/>
      <c r="P475" s="424"/>
      <c r="Q475" s="424"/>
      <c r="R475" s="424"/>
      <c r="S475" s="424"/>
      <c r="T475" s="424"/>
      <c r="U475" s="424"/>
      <c r="V475" s="424"/>
      <c r="W475" s="424"/>
      <c r="X475" s="424"/>
      <c r="Y475" s="424"/>
      <c r="Z475" s="424"/>
    </row>
    <row r="476" spans="1:26" ht="15.75" customHeight="1" x14ac:dyDescent="0.25">
      <c r="A476" s="424"/>
      <c r="B476" s="424"/>
      <c r="C476" s="424"/>
      <c r="D476" s="424"/>
      <c r="E476" s="424"/>
      <c r="F476" s="424"/>
      <c r="G476" s="424"/>
      <c r="H476" s="424"/>
      <c r="I476" s="424"/>
      <c r="J476" s="424"/>
      <c r="K476" s="424"/>
      <c r="L476" s="424"/>
      <c r="M476" s="424"/>
      <c r="N476" s="424"/>
      <c r="O476" s="424"/>
      <c r="P476" s="424"/>
      <c r="Q476" s="424"/>
      <c r="R476" s="424"/>
      <c r="S476" s="424"/>
      <c r="T476" s="424"/>
      <c r="U476" s="424"/>
      <c r="V476" s="424"/>
      <c r="W476" s="424"/>
      <c r="X476" s="424"/>
      <c r="Y476" s="424"/>
      <c r="Z476" s="424"/>
    </row>
    <row r="477" spans="1:26" ht="15.75" customHeight="1" x14ac:dyDescent="0.25">
      <c r="A477" s="424"/>
      <c r="B477" s="424"/>
      <c r="C477" s="424"/>
      <c r="D477" s="424"/>
      <c r="E477" s="424"/>
      <c r="F477" s="424"/>
      <c r="G477" s="424"/>
      <c r="H477" s="424"/>
      <c r="I477" s="424"/>
      <c r="J477" s="424"/>
      <c r="K477" s="424"/>
      <c r="L477" s="424"/>
      <c r="M477" s="424"/>
      <c r="N477" s="424"/>
      <c r="O477" s="424"/>
      <c r="P477" s="424"/>
      <c r="Q477" s="424"/>
      <c r="R477" s="424"/>
      <c r="S477" s="424"/>
      <c r="T477" s="424"/>
      <c r="U477" s="424"/>
      <c r="V477" s="424"/>
      <c r="W477" s="424"/>
      <c r="X477" s="424"/>
      <c r="Y477" s="424"/>
      <c r="Z477" s="424"/>
    </row>
    <row r="478" spans="1:26" ht="15.75" customHeight="1" x14ac:dyDescent="0.25">
      <c r="A478" s="424"/>
      <c r="B478" s="424"/>
      <c r="C478" s="424"/>
      <c r="D478" s="424"/>
      <c r="E478" s="424"/>
      <c r="F478" s="424"/>
      <c r="G478" s="424"/>
      <c r="H478" s="424"/>
      <c r="I478" s="424"/>
      <c r="J478" s="424"/>
      <c r="K478" s="424"/>
      <c r="L478" s="424"/>
      <c r="M478" s="424"/>
      <c r="N478" s="424"/>
      <c r="O478" s="424"/>
      <c r="P478" s="424"/>
      <c r="Q478" s="424"/>
      <c r="R478" s="424"/>
      <c r="S478" s="424"/>
      <c r="T478" s="424"/>
      <c r="U478" s="424"/>
      <c r="V478" s="424"/>
      <c r="W478" s="424"/>
      <c r="X478" s="424"/>
      <c r="Y478" s="424"/>
      <c r="Z478" s="424"/>
    </row>
    <row r="479" spans="1:26" ht="15.75" customHeight="1" x14ac:dyDescent="0.25">
      <c r="A479" s="424"/>
      <c r="B479" s="424"/>
      <c r="C479" s="424"/>
      <c r="D479" s="424"/>
      <c r="E479" s="424"/>
      <c r="F479" s="424"/>
      <c r="G479" s="424"/>
      <c r="H479" s="424"/>
      <c r="I479" s="424"/>
      <c r="J479" s="424"/>
      <c r="K479" s="424"/>
      <c r="L479" s="424"/>
      <c r="M479" s="424"/>
      <c r="N479" s="424"/>
      <c r="O479" s="424"/>
      <c r="P479" s="424"/>
      <c r="Q479" s="424"/>
      <c r="R479" s="424"/>
      <c r="S479" s="424"/>
      <c r="T479" s="424"/>
      <c r="U479" s="424"/>
      <c r="V479" s="424"/>
      <c r="W479" s="424"/>
      <c r="X479" s="424"/>
      <c r="Y479" s="424"/>
      <c r="Z479" s="424"/>
    </row>
    <row r="480" spans="1:26" ht="15.75" customHeight="1" x14ac:dyDescent="0.25">
      <c r="A480" s="424"/>
      <c r="B480" s="424"/>
      <c r="C480" s="424"/>
      <c r="D480" s="424"/>
      <c r="E480" s="424"/>
      <c r="F480" s="424"/>
      <c r="G480" s="424"/>
      <c r="H480" s="424"/>
      <c r="I480" s="424"/>
      <c r="J480" s="424"/>
      <c r="K480" s="424"/>
      <c r="L480" s="424"/>
      <c r="M480" s="424"/>
      <c r="N480" s="424"/>
      <c r="O480" s="424"/>
      <c r="P480" s="424"/>
      <c r="Q480" s="424"/>
      <c r="R480" s="424"/>
      <c r="S480" s="424"/>
      <c r="T480" s="424"/>
      <c r="U480" s="424"/>
      <c r="V480" s="424"/>
      <c r="W480" s="424"/>
      <c r="X480" s="424"/>
      <c r="Y480" s="424"/>
      <c r="Z480" s="424"/>
    </row>
    <row r="481" spans="1:26" ht="15.75" customHeight="1" x14ac:dyDescent="0.25">
      <c r="A481" s="424"/>
      <c r="B481" s="424"/>
      <c r="C481" s="424"/>
      <c r="D481" s="424"/>
      <c r="E481" s="424"/>
      <c r="F481" s="424"/>
      <c r="G481" s="424"/>
      <c r="H481" s="424"/>
      <c r="I481" s="424"/>
      <c r="J481" s="424"/>
      <c r="K481" s="424"/>
      <c r="L481" s="424"/>
      <c r="M481" s="424"/>
      <c r="N481" s="424"/>
      <c r="O481" s="424"/>
      <c r="P481" s="424"/>
      <c r="Q481" s="424"/>
      <c r="R481" s="424"/>
      <c r="S481" s="424"/>
      <c r="T481" s="424"/>
      <c r="U481" s="424"/>
      <c r="V481" s="424"/>
      <c r="W481" s="424"/>
      <c r="X481" s="424"/>
      <c r="Y481" s="424"/>
      <c r="Z481" s="424"/>
    </row>
    <row r="482" spans="1:26" ht="15.75" customHeight="1" x14ac:dyDescent="0.25">
      <c r="A482" s="424"/>
      <c r="B482" s="424"/>
      <c r="C482" s="424"/>
      <c r="D482" s="424"/>
      <c r="E482" s="424"/>
      <c r="F482" s="424"/>
      <c r="G482" s="424"/>
      <c r="H482" s="424"/>
      <c r="I482" s="424"/>
      <c r="J482" s="424"/>
      <c r="K482" s="424"/>
      <c r="L482" s="424"/>
      <c r="M482" s="424"/>
      <c r="N482" s="424"/>
      <c r="O482" s="424"/>
      <c r="P482" s="424"/>
      <c r="Q482" s="424"/>
      <c r="R482" s="424"/>
      <c r="S482" s="424"/>
      <c r="T482" s="424"/>
      <c r="U482" s="424"/>
      <c r="V482" s="424"/>
      <c r="W482" s="424"/>
      <c r="X482" s="424"/>
      <c r="Y482" s="424"/>
      <c r="Z482" s="424"/>
    </row>
    <row r="483" spans="1:26" ht="15.75" customHeight="1" x14ac:dyDescent="0.25">
      <c r="A483" s="424"/>
      <c r="B483" s="424"/>
      <c r="C483" s="424"/>
      <c r="D483" s="424"/>
      <c r="E483" s="424"/>
      <c r="F483" s="424"/>
      <c r="G483" s="424"/>
      <c r="H483" s="424"/>
      <c r="I483" s="424"/>
      <c r="J483" s="424"/>
      <c r="K483" s="424"/>
      <c r="L483" s="424"/>
      <c r="M483" s="424"/>
      <c r="N483" s="424"/>
      <c r="O483" s="424"/>
      <c r="P483" s="424"/>
      <c r="Q483" s="424"/>
      <c r="R483" s="424"/>
      <c r="S483" s="424"/>
      <c r="T483" s="424"/>
      <c r="U483" s="424"/>
      <c r="V483" s="424"/>
      <c r="W483" s="424"/>
      <c r="X483" s="424"/>
      <c r="Y483" s="424"/>
      <c r="Z483" s="424"/>
    </row>
    <row r="484" spans="1:26" ht="15.75" customHeight="1" x14ac:dyDescent="0.25">
      <c r="A484" s="424"/>
      <c r="B484" s="424"/>
      <c r="C484" s="424"/>
      <c r="D484" s="424"/>
      <c r="E484" s="424"/>
      <c r="F484" s="424"/>
      <c r="G484" s="424"/>
      <c r="H484" s="424"/>
      <c r="I484" s="424"/>
      <c r="J484" s="424"/>
      <c r="K484" s="424"/>
      <c r="L484" s="424"/>
      <c r="M484" s="424"/>
      <c r="N484" s="424"/>
      <c r="O484" s="424"/>
      <c r="P484" s="424"/>
      <c r="Q484" s="424"/>
      <c r="R484" s="424"/>
      <c r="S484" s="424"/>
      <c r="T484" s="424"/>
      <c r="U484" s="424"/>
      <c r="V484" s="424"/>
      <c r="W484" s="424"/>
      <c r="X484" s="424"/>
      <c r="Y484" s="424"/>
      <c r="Z484" s="424"/>
    </row>
    <row r="485" spans="1:26" ht="15.75" customHeight="1" x14ac:dyDescent="0.25">
      <c r="A485" s="424"/>
      <c r="B485" s="424"/>
      <c r="C485" s="424"/>
      <c r="D485" s="424"/>
      <c r="E485" s="424"/>
      <c r="F485" s="424"/>
      <c r="G485" s="424"/>
      <c r="H485" s="424"/>
      <c r="I485" s="424"/>
      <c r="J485" s="424"/>
      <c r="K485" s="424"/>
      <c r="L485" s="424"/>
      <c r="M485" s="424"/>
      <c r="N485" s="424"/>
      <c r="O485" s="424"/>
      <c r="P485" s="424"/>
      <c r="Q485" s="424"/>
      <c r="R485" s="424"/>
      <c r="S485" s="424"/>
      <c r="T485" s="424"/>
      <c r="U485" s="424"/>
      <c r="V485" s="424"/>
      <c r="W485" s="424"/>
      <c r="X485" s="424"/>
      <c r="Y485" s="424"/>
      <c r="Z485" s="424"/>
    </row>
    <row r="486" spans="1:26" ht="15.75" customHeight="1" x14ac:dyDescent="0.25">
      <c r="A486" s="424"/>
      <c r="B486" s="424"/>
      <c r="C486" s="424"/>
      <c r="D486" s="424"/>
      <c r="E486" s="424"/>
      <c r="F486" s="424"/>
      <c r="G486" s="424"/>
      <c r="H486" s="424"/>
      <c r="I486" s="424"/>
      <c r="J486" s="424"/>
      <c r="K486" s="424"/>
      <c r="L486" s="424"/>
      <c r="M486" s="424"/>
      <c r="N486" s="424"/>
      <c r="O486" s="424"/>
      <c r="P486" s="424"/>
      <c r="Q486" s="424"/>
      <c r="R486" s="424"/>
      <c r="S486" s="424"/>
      <c r="T486" s="424"/>
      <c r="U486" s="424"/>
      <c r="V486" s="424"/>
      <c r="W486" s="424"/>
      <c r="X486" s="424"/>
      <c r="Y486" s="424"/>
      <c r="Z486" s="424"/>
    </row>
    <row r="487" spans="1:26" ht="15.75" customHeight="1" x14ac:dyDescent="0.25">
      <c r="A487" s="424"/>
      <c r="B487" s="424"/>
      <c r="C487" s="424"/>
      <c r="D487" s="424"/>
      <c r="E487" s="424"/>
      <c r="F487" s="424"/>
      <c r="G487" s="424"/>
      <c r="H487" s="424"/>
      <c r="I487" s="424"/>
      <c r="J487" s="424"/>
      <c r="K487" s="424"/>
      <c r="L487" s="424"/>
      <c r="M487" s="424"/>
      <c r="N487" s="424"/>
      <c r="O487" s="424"/>
      <c r="P487" s="424"/>
      <c r="Q487" s="424"/>
      <c r="R487" s="424"/>
      <c r="S487" s="424"/>
      <c r="T487" s="424"/>
      <c r="U487" s="424"/>
      <c r="V487" s="424"/>
      <c r="W487" s="424"/>
      <c r="X487" s="424"/>
      <c r="Y487" s="424"/>
      <c r="Z487" s="424"/>
    </row>
    <row r="488" spans="1:26" ht="15.75" customHeight="1" x14ac:dyDescent="0.25">
      <c r="A488" s="424"/>
      <c r="B488" s="424"/>
      <c r="C488" s="424"/>
      <c r="D488" s="424"/>
      <c r="E488" s="424"/>
      <c r="F488" s="424"/>
      <c r="G488" s="424"/>
      <c r="H488" s="424"/>
      <c r="I488" s="424"/>
      <c r="J488" s="424"/>
      <c r="K488" s="424"/>
      <c r="L488" s="424"/>
      <c r="M488" s="424"/>
      <c r="N488" s="424"/>
      <c r="O488" s="424"/>
      <c r="P488" s="424"/>
      <c r="Q488" s="424"/>
      <c r="R488" s="424"/>
      <c r="S488" s="424"/>
      <c r="T488" s="424"/>
      <c r="U488" s="424"/>
      <c r="V488" s="424"/>
      <c r="W488" s="424"/>
      <c r="X488" s="424"/>
      <c r="Y488" s="424"/>
      <c r="Z488" s="424"/>
    </row>
    <row r="489" spans="1:26" ht="15.75" customHeight="1" x14ac:dyDescent="0.25">
      <c r="A489" s="424"/>
      <c r="B489" s="424"/>
      <c r="C489" s="424"/>
      <c r="D489" s="424"/>
      <c r="E489" s="424"/>
      <c r="F489" s="424"/>
      <c r="G489" s="424"/>
      <c r="H489" s="424"/>
      <c r="I489" s="424"/>
      <c r="J489" s="424"/>
      <c r="K489" s="424"/>
      <c r="L489" s="424"/>
      <c r="M489" s="424"/>
      <c r="N489" s="424"/>
      <c r="O489" s="424"/>
      <c r="P489" s="424"/>
      <c r="Q489" s="424"/>
      <c r="R489" s="424"/>
      <c r="S489" s="424"/>
      <c r="T489" s="424"/>
      <c r="U489" s="424"/>
      <c r="V489" s="424"/>
      <c r="W489" s="424"/>
      <c r="X489" s="424"/>
      <c r="Y489" s="424"/>
      <c r="Z489" s="424"/>
    </row>
    <row r="490" spans="1:26" ht="15.75" customHeight="1" x14ac:dyDescent="0.25">
      <c r="A490" s="424"/>
      <c r="B490" s="424"/>
      <c r="C490" s="424"/>
      <c r="D490" s="424"/>
      <c r="E490" s="424"/>
      <c r="F490" s="424"/>
      <c r="G490" s="424"/>
      <c r="H490" s="424"/>
      <c r="I490" s="424"/>
      <c r="J490" s="424"/>
      <c r="K490" s="424"/>
      <c r="L490" s="424"/>
      <c r="M490" s="424"/>
      <c r="N490" s="424"/>
      <c r="O490" s="424"/>
      <c r="P490" s="424"/>
      <c r="Q490" s="424"/>
      <c r="R490" s="424"/>
      <c r="S490" s="424"/>
      <c r="T490" s="424"/>
      <c r="U490" s="424"/>
      <c r="V490" s="424"/>
      <c r="W490" s="424"/>
      <c r="X490" s="424"/>
      <c r="Y490" s="424"/>
      <c r="Z490" s="424"/>
    </row>
    <row r="491" spans="1:26" ht="15.75" customHeight="1" x14ac:dyDescent="0.25">
      <c r="A491" s="424"/>
      <c r="B491" s="424"/>
      <c r="C491" s="424"/>
      <c r="D491" s="424"/>
      <c r="E491" s="424"/>
      <c r="F491" s="424"/>
      <c r="G491" s="424"/>
      <c r="H491" s="424"/>
      <c r="I491" s="424"/>
      <c r="J491" s="424"/>
      <c r="K491" s="424"/>
      <c r="L491" s="424"/>
      <c r="M491" s="424"/>
      <c r="N491" s="424"/>
      <c r="O491" s="424"/>
      <c r="P491" s="424"/>
      <c r="Q491" s="424"/>
      <c r="R491" s="424"/>
      <c r="S491" s="424"/>
      <c r="T491" s="424"/>
      <c r="U491" s="424"/>
      <c r="V491" s="424"/>
      <c r="W491" s="424"/>
      <c r="X491" s="424"/>
      <c r="Y491" s="424"/>
      <c r="Z491" s="424"/>
    </row>
    <row r="492" spans="1:26" ht="15.75" customHeight="1" x14ac:dyDescent="0.25">
      <c r="A492" s="424"/>
      <c r="B492" s="424"/>
      <c r="C492" s="424"/>
      <c r="D492" s="424"/>
      <c r="E492" s="424"/>
      <c r="F492" s="424"/>
      <c r="G492" s="424"/>
      <c r="H492" s="424"/>
      <c r="I492" s="424"/>
      <c r="J492" s="424"/>
      <c r="K492" s="424"/>
      <c r="L492" s="424"/>
      <c r="M492" s="424"/>
      <c r="N492" s="424"/>
      <c r="O492" s="424"/>
      <c r="P492" s="424"/>
      <c r="Q492" s="424"/>
      <c r="R492" s="424"/>
      <c r="S492" s="424"/>
      <c r="T492" s="424"/>
      <c r="U492" s="424"/>
      <c r="V492" s="424"/>
      <c r="W492" s="424"/>
      <c r="X492" s="424"/>
      <c r="Y492" s="424"/>
      <c r="Z492" s="424"/>
    </row>
    <row r="493" spans="1:26" ht="15.75" customHeight="1" x14ac:dyDescent="0.25">
      <c r="A493" s="424"/>
      <c r="B493" s="424"/>
      <c r="C493" s="424"/>
      <c r="D493" s="424"/>
      <c r="E493" s="424"/>
      <c r="F493" s="424"/>
      <c r="G493" s="424"/>
      <c r="H493" s="424"/>
      <c r="I493" s="424"/>
      <c r="J493" s="424"/>
      <c r="K493" s="424"/>
      <c r="L493" s="424"/>
      <c r="M493" s="424"/>
      <c r="N493" s="424"/>
      <c r="O493" s="424"/>
      <c r="P493" s="424"/>
      <c r="Q493" s="424"/>
      <c r="R493" s="424"/>
      <c r="S493" s="424"/>
      <c r="T493" s="424"/>
      <c r="U493" s="424"/>
      <c r="V493" s="424"/>
      <c r="W493" s="424"/>
      <c r="X493" s="424"/>
      <c r="Y493" s="424"/>
      <c r="Z493" s="424"/>
    </row>
    <row r="494" spans="1:26" ht="15.75" customHeight="1" x14ac:dyDescent="0.25">
      <c r="A494" s="424"/>
      <c r="B494" s="424"/>
      <c r="C494" s="424"/>
      <c r="D494" s="424"/>
      <c r="E494" s="424"/>
      <c r="F494" s="424"/>
      <c r="G494" s="424"/>
      <c r="H494" s="424"/>
      <c r="I494" s="424"/>
      <c r="J494" s="424"/>
      <c r="K494" s="424"/>
      <c r="L494" s="424"/>
      <c r="M494" s="424"/>
      <c r="N494" s="424"/>
      <c r="O494" s="424"/>
      <c r="P494" s="424"/>
      <c r="Q494" s="424"/>
      <c r="R494" s="424"/>
      <c r="S494" s="424"/>
      <c r="T494" s="424"/>
      <c r="U494" s="424"/>
      <c r="V494" s="424"/>
      <c r="W494" s="424"/>
      <c r="X494" s="424"/>
      <c r="Y494" s="424"/>
      <c r="Z494" s="424"/>
    </row>
    <row r="495" spans="1:26" ht="15.75" customHeight="1" x14ac:dyDescent="0.25">
      <c r="A495" s="424"/>
      <c r="B495" s="424"/>
      <c r="C495" s="424"/>
      <c r="D495" s="424"/>
      <c r="E495" s="424"/>
      <c r="F495" s="424"/>
      <c r="G495" s="424"/>
      <c r="H495" s="424"/>
      <c r="I495" s="424"/>
      <c r="J495" s="424"/>
      <c r="K495" s="424"/>
      <c r="L495" s="424"/>
      <c r="M495" s="424"/>
      <c r="N495" s="424"/>
      <c r="O495" s="424"/>
      <c r="P495" s="424"/>
      <c r="Q495" s="424"/>
      <c r="R495" s="424"/>
      <c r="S495" s="424"/>
      <c r="T495" s="424"/>
      <c r="U495" s="424"/>
      <c r="V495" s="424"/>
      <c r="W495" s="424"/>
      <c r="X495" s="424"/>
      <c r="Y495" s="424"/>
      <c r="Z495" s="424"/>
    </row>
    <row r="496" spans="1:26" ht="15.75" customHeight="1" x14ac:dyDescent="0.25">
      <c r="A496" s="424"/>
      <c r="B496" s="424"/>
      <c r="C496" s="424"/>
      <c r="D496" s="424"/>
      <c r="E496" s="424"/>
      <c r="F496" s="424"/>
      <c r="G496" s="424"/>
      <c r="H496" s="424"/>
      <c r="I496" s="424"/>
      <c r="J496" s="424"/>
      <c r="K496" s="424"/>
      <c r="L496" s="424"/>
      <c r="M496" s="424"/>
      <c r="N496" s="424"/>
      <c r="O496" s="424"/>
      <c r="P496" s="424"/>
      <c r="Q496" s="424"/>
      <c r="R496" s="424"/>
      <c r="S496" s="424"/>
      <c r="T496" s="424"/>
      <c r="U496" s="424"/>
      <c r="V496" s="424"/>
      <c r="W496" s="424"/>
      <c r="X496" s="424"/>
      <c r="Y496" s="424"/>
      <c r="Z496" s="424"/>
    </row>
    <row r="497" spans="1:26" ht="15.75" customHeight="1" x14ac:dyDescent="0.25">
      <c r="A497" s="424"/>
      <c r="B497" s="424"/>
      <c r="C497" s="424"/>
      <c r="D497" s="424"/>
      <c r="E497" s="424"/>
      <c r="F497" s="424"/>
      <c r="G497" s="424"/>
      <c r="H497" s="424"/>
      <c r="I497" s="424"/>
      <c r="J497" s="424"/>
      <c r="K497" s="424"/>
      <c r="L497" s="424"/>
      <c r="M497" s="424"/>
      <c r="N497" s="424"/>
      <c r="O497" s="424"/>
      <c r="P497" s="424"/>
      <c r="Q497" s="424"/>
      <c r="R497" s="424"/>
      <c r="S497" s="424"/>
      <c r="T497" s="424"/>
      <c r="U497" s="424"/>
      <c r="V497" s="424"/>
      <c r="W497" s="424"/>
      <c r="X497" s="424"/>
      <c r="Y497" s="424"/>
      <c r="Z497" s="424"/>
    </row>
    <row r="498" spans="1:26" ht="15.75" customHeight="1" x14ac:dyDescent="0.25">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row>
    <row r="499" spans="1:26" ht="15.75" customHeight="1" x14ac:dyDescent="0.25">
      <c r="A499" s="424"/>
      <c r="B499" s="424"/>
      <c r="C499" s="424"/>
      <c r="D499" s="424"/>
      <c r="E499" s="424"/>
      <c r="F499" s="424"/>
      <c r="G499" s="424"/>
      <c r="H499" s="424"/>
      <c r="I499" s="424"/>
      <c r="J499" s="424"/>
      <c r="K499" s="424"/>
      <c r="L499" s="424"/>
      <c r="M499" s="424"/>
      <c r="N499" s="424"/>
      <c r="O499" s="424"/>
      <c r="P499" s="424"/>
      <c r="Q499" s="424"/>
      <c r="R499" s="424"/>
      <c r="S499" s="424"/>
      <c r="T499" s="424"/>
      <c r="U499" s="424"/>
      <c r="V499" s="424"/>
      <c r="W499" s="424"/>
      <c r="X499" s="424"/>
      <c r="Y499" s="424"/>
      <c r="Z499" s="424"/>
    </row>
    <row r="500" spans="1:26" ht="15.75" customHeight="1" x14ac:dyDescent="0.25">
      <c r="A500" s="424"/>
      <c r="B500" s="424"/>
      <c r="C500" s="424"/>
      <c r="D500" s="424"/>
      <c r="E500" s="424"/>
      <c r="F500" s="424"/>
      <c r="G500" s="424"/>
      <c r="H500" s="424"/>
      <c r="I500" s="424"/>
      <c r="J500" s="424"/>
      <c r="K500" s="424"/>
      <c r="L500" s="424"/>
      <c r="M500" s="424"/>
      <c r="N500" s="424"/>
      <c r="O500" s="424"/>
      <c r="P500" s="424"/>
      <c r="Q500" s="424"/>
      <c r="R500" s="424"/>
      <c r="S500" s="424"/>
      <c r="T500" s="424"/>
      <c r="U500" s="424"/>
      <c r="V500" s="424"/>
      <c r="W500" s="424"/>
      <c r="X500" s="424"/>
      <c r="Y500" s="424"/>
      <c r="Z500" s="424"/>
    </row>
    <row r="501" spans="1:26" ht="15.75" customHeight="1" x14ac:dyDescent="0.25">
      <c r="A501" s="424"/>
      <c r="B501" s="424"/>
      <c r="C501" s="424"/>
      <c r="D501" s="424"/>
      <c r="E501" s="424"/>
      <c r="F501" s="424"/>
      <c r="G501" s="424"/>
      <c r="H501" s="424"/>
      <c r="I501" s="424"/>
      <c r="J501" s="424"/>
      <c r="K501" s="424"/>
      <c r="L501" s="424"/>
      <c r="M501" s="424"/>
      <c r="N501" s="424"/>
      <c r="O501" s="424"/>
      <c r="P501" s="424"/>
      <c r="Q501" s="424"/>
      <c r="R501" s="424"/>
      <c r="S501" s="424"/>
      <c r="T501" s="424"/>
      <c r="U501" s="424"/>
      <c r="V501" s="424"/>
      <c r="W501" s="424"/>
      <c r="X501" s="424"/>
      <c r="Y501" s="424"/>
      <c r="Z501" s="424"/>
    </row>
    <row r="502" spans="1:26" ht="15.75" customHeight="1" x14ac:dyDescent="0.25">
      <c r="A502" s="424"/>
      <c r="B502" s="424"/>
      <c r="C502" s="424"/>
      <c r="D502" s="424"/>
      <c r="E502" s="424"/>
      <c r="F502" s="424"/>
      <c r="G502" s="424"/>
      <c r="H502" s="424"/>
      <c r="I502" s="424"/>
      <c r="J502" s="424"/>
      <c r="K502" s="424"/>
      <c r="L502" s="424"/>
      <c r="M502" s="424"/>
      <c r="N502" s="424"/>
      <c r="O502" s="424"/>
      <c r="P502" s="424"/>
      <c r="Q502" s="424"/>
      <c r="R502" s="424"/>
      <c r="S502" s="424"/>
      <c r="T502" s="424"/>
      <c r="U502" s="424"/>
      <c r="V502" s="424"/>
      <c r="W502" s="424"/>
      <c r="X502" s="424"/>
      <c r="Y502" s="424"/>
      <c r="Z502" s="424"/>
    </row>
    <row r="503" spans="1:26" ht="15.75" customHeight="1" x14ac:dyDescent="0.25">
      <c r="A503" s="424"/>
      <c r="B503" s="424"/>
      <c r="C503" s="424"/>
      <c r="D503" s="424"/>
      <c r="E503" s="424"/>
      <c r="F503" s="424"/>
      <c r="G503" s="424"/>
      <c r="H503" s="424"/>
      <c r="I503" s="424"/>
      <c r="J503" s="424"/>
      <c r="K503" s="424"/>
      <c r="L503" s="424"/>
      <c r="M503" s="424"/>
      <c r="N503" s="424"/>
      <c r="O503" s="424"/>
      <c r="P503" s="424"/>
      <c r="Q503" s="424"/>
      <c r="R503" s="424"/>
      <c r="S503" s="424"/>
      <c r="T503" s="424"/>
      <c r="U503" s="424"/>
      <c r="V503" s="424"/>
      <c r="W503" s="424"/>
      <c r="X503" s="424"/>
      <c r="Y503" s="424"/>
      <c r="Z503" s="424"/>
    </row>
    <row r="504" spans="1:26" ht="15.75" customHeight="1" x14ac:dyDescent="0.25">
      <c r="A504" s="424"/>
      <c r="B504" s="424"/>
      <c r="C504" s="424"/>
      <c r="D504" s="424"/>
      <c r="E504" s="424"/>
      <c r="F504" s="424"/>
      <c r="G504" s="424"/>
      <c r="H504" s="424"/>
      <c r="I504" s="424"/>
      <c r="J504" s="424"/>
      <c r="K504" s="424"/>
      <c r="L504" s="424"/>
      <c r="M504" s="424"/>
      <c r="N504" s="424"/>
      <c r="O504" s="424"/>
      <c r="P504" s="424"/>
      <c r="Q504" s="424"/>
      <c r="R504" s="424"/>
      <c r="S504" s="424"/>
      <c r="T504" s="424"/>
      <c r="U504" s="424"/>
      <c r="V504" s="424"/>
      <c r="W504" s="424"/>
      <c r="X504" s="424"/>
      <c r="Y504" s="424"/>
      <c r="Z504" s="424"/>
    </row>
    <row r="505" spans="1:26" ht="15.75" customHeight="1" x14ac:dyDescent="0.25">
      <c r="A505" s="424"/>
      <c r="B505" s="424"/>
      <c r="C505" s="424"/>
      <c r="D505" s="424"/>
      <c r="E505" s="424"/>
      <c r="F505" s="424"/>
      <c r="G505" s="424"/>
      <c r="H505" s="424"/>
      <c r="I505" s="424"/>
      <c r="J505" s="424"/>
      <c r="K505" s="424"/>
      <c r="L505" s="424"/>
      <c r="M505" s="424"/>
      <c r="N505" s="424"/>
      <c r="O505" s="424"/>
      <c r="P505" s="424"/>
      <c r="Q505" s="424"/>
      <c r="R505" s="424"/>
      <c r="S505" s="424"/>
      <c r="T505" s="424"/>
      <c r="U505" s="424"/>
      <c r="V505" s="424"/>
      <c r="W505" s="424"/>
      <c r="X505" s="424"/>
      <c r="Y505" s="424"/>
      <c r="Z505" s="424"/>
    </row>
    <row r="506" spans="1:26" ht="15.75" customHeight="1" x14ac:dyDescent="0.25">
      <c r="A506" s="424"/>
      <c r="B506" s="424"/>
      <c r="C506" s="424"/>
      <c r="D506" s="424"/>
      <c r="E506" s="424"/>
      <c r="F506" s="424"/>
      <c r="G506" s="424"/>
      <c r="H506" s="424"/>
      <c r="I506" s="424"/>
      <c r="J506" s="424"/>
      <c r="K506" s="424"/>
      <c r="L506" s="424"/>
      <c r="M506" s="424"/>
      <c r="N506" s="424"/>
      <c r="O506" s="424"/>
      <c r="P506" s="424"/>
      <c r="Q506" s="424"/>
      <c r="R506" s="424"/>
      <c r="S506" s="424"/>
      <c r="T506" s="424"/>
      <c r="U506" s="424"/>
      <c r="V506" s="424"/>
      <c r="W506" s="424"/>
      <c r="X506" s="424"/>
      <c r="Y506" s="424"/>
      <c r="Z506" s="424"/>
    </row>
    <row r="507" spans="1:26" ht="15.75" customHeight="1" x14ac:dyDescent="0.25">
      <c r="A507" s="424"/>
      <c r="B507" s="424"/>
      <c r="C507" s="424"/>
      <c r="D507" s="424"/>
      <c r="E507" s="424"/>
      <c r="F507" s="424"/>
      <c r="G507" s="424"/>
      <c r="H507" s="424"/>
      <c r="I507" s="424"/>
      <c r="J507" s="424"/>
      <c r="K507" s="424"/>
      <c r="L507" s="424"/>
      <c r="M507" s="424"/>
      <c r="N507" s="424"/>
      <c r="O507" s="424"/>
      <c r="P507" s="424"/>
      <c r="Q507" s="424"/>
      <c r="R507" s="424"/>
      <c r="S507" s="424"/>
      <c r="T507" s="424"/>
      <c r="U507" s="424"/>
      <c r="V507" s="424"/>
      <c r="W507" s="424"/>
      <c r="X507" s="424"/>
      <c r="Y507" s="424"/>
      <c r="Z507" s="424"/>
    </row>
    <row r="508" spans="1:26" ht="15.75" customHeight="1" x14ac:dyDescent="0.25">
      <c r="A508" s="424"/>
      <c r="B508" s="424"/>
      <c r="C508" s="424"/>
      <c r="D508" s="424"/>
      <c r="E508" s="424"/>
      <c r="F508" s="424"/>
      <c r="G508" s="424"/>
      <c r="H508" s="424"/>
      <c r="I508" s="424"/>
      <c r="J508" s="424"/>
      <c r="K508" s="424"/>
      <c r="L508" s="424"/>
      <c r="M508" s="424"/>
      <c r="N508" s="424"/>
      <c r="O508" s="424"/>
      <c r="P508" s="424"/>
      <c r="Q508" s="424"/>
      <c r="R508" s="424"/>
      <c r="S508" s="424"/>
      <c r="T508" s="424"/>
      <c r="U508" s="424"/>
      <c r="V508" s="424"/>
      <c r="W508" s="424"/>
      <c r="X508" s="424"/>
      <c r="Y508" s="424"/>
      <c r="Z508" s="424"/>
    </row>
    <row r="509" spans="1:26" ht="15.75" customHeight="1" x14ac:dyDescent="0.25">
      <c r="A509" s="424"/>
      <c r="B509" s="424"/>
      <c r="C509" s="424"/>
      <c r="D509" s="424"/>
      <c r="E509" s="424"/>
      <c r="F509" s="424"/>
      <c r="G509" s="424"/>
      <c r="H509" s="424"/>
      <c r="I509" s="424"/>
      <c r="J509" s="424"/>
      <c r="K509" s="424"/>
      <c r="L509" s="424"/>
      <c r="M509" s="424"/>
      <c r="N509" s="424"/>
      <c r="O509" s="424"/>
      <c r="P509" s="424"/>
      <c r="Q509" s="424"/>
      <c r="R509" s="424"/>
      <c r="S509" s="424"/>
      <c r="T509" s="424"/>
      <c r="U509" s="424"/>
      <c r="V509" s="424"/>
      <c r="W509" s="424"/>
      <c r="X509" s="424"/>
      <c r="Y509" s="424"/>
      <c r="Z509" s="424"/>
    </row>
    <row r="510" spans="1:26" ht="15.75" customHeight="1" x14ac:dyDescent="0.25">
      <c r="A510" s="424"/>
      <c r="B510" s="424"/>
      <c r="C510" s="424"/>
      <c r="D510" s="424"/>
      <c r="E510" s="424"/>
      <c r="F510" s="424"/>
      <c r="G510" s="424"/>
      <c r="H510" s="424"/>
      <c r="I510" s="424"/>
      <c r="J510" s="424"/>
      <c r="K510" s="424"/>
      <c r="L510" s="424"/>
      <c r="M510" s="424"/>
      <c r="N510" s="424"/>
      <c r="O510" s="424"/>
      <c r="P510" s="424"/>
      <c r="Q510" s="424"/>
      <c r="R510" s="424"/>
      <c r="S510" s="424"/>
      <c r="T510" s="424"/>
      <c r="U510" s="424"/>
      <c r="V510" s="424"/>
      <c r="W510" s="424"/>
      <c r="X510" s="424"/>
      <c r="Y510" s="424"/>
      <c r="Z510" s="424"/>
    </row>
    <row r="511" spans="1:26" ht="15.75" customHeight="1" x14ac:dyDescent="0.25">
      <c r="A511" s="424"/>
      <c r="B511" s="424"/>
      <c r="C511" s="424"/>
      <c r="D511" s="424"/>
      <c r="E511" s="424"/>
      <c r="F511" s="424"/>
      <c r="G511" s="424"/>
      <c r="H511" s="424"/>
      <c r="I511" s="424"/>
      <c r="J511" s="424"/>
      <c r="K511" s="424"/>
      <c r="L511" s="424"/>
      <c r="M511" s="424"/>
      <c r="N511" s="424"/>
      <c r="O511" s="424"/>
      <c r="P511" s="424"/>
      <c r="Q511" s="424"/>
      <c r="R511" s="424"/>
      <c r="S511" s="424"/>
      <c r="T511" s="424"/>
      <c r="U511" s="424"/>
      <c r="V511" s="424"/>
      <c r="W511" s="424"/>
      <c r="X511" s="424"/>
      <c r="Y511" s="424"/>
      <c r="Z511" s="424"/>
    </row>
    <row r="512" spans="1:26" ht="15.75" customHeight="1" x14ac:dyDescent="0.25">
      <c r="A512" s="424"/>
      <c r="B512" s="424"/>
      <c r="C512" s="424"/>
      <c r="D512" s="424"/>
      <c r="E512" s="424"/>
      <c r="F512" s="424"/>
      <c r="G512" s="424"/>
      <c r="H512" s="424"/>
      <c r="I512" s="424"/>
      <c r="J512" s="424"/>
      <c r="K512" s="424"/>
      <c r="L512" s="424"/>
      <c r="M512" s="424"/>
      <c r="N512" s="424"/>
      <c r="O512" s="424"/>
      <c r="P512" s="424"/>
      <c r="Q512" s="424"/>
      <c r="R512" s="424"/>
      <c r="S512" s="424"/>
      <c r="T512" s="424"/>
      <c r="U512" s="424"/>
      <c r="V512" s="424"/>
      <c r="W512" s="424"/>
      <c r="X512" s="424"/>
      <c r="Y512" s="424"/>
      <c r="Z512" s="424"/>
    </row>
    <row r="513" spans="1:26" ht="15.75" customHeight="1" x14ac:dyDescent="0.25">
      <c r="A513" s="424"/>
      <c r="B513" s="424"/>
      <c r="C513" s="424"/>
      <c r="D513" s="424"/>
      <c r="E513" s="424"/>
      <c r="F513" s="424"/>
      <c r="G513" s="424"/>
      <c r="H513" s="424"/>
      <c r="I513" s="424"/>
      <c r="J513" s="424"/>
      <c r="K513" s="424"/>
      <c r="L513" s="424"/>
      <c r="M513" s="424"/>
      <c r="N513" s="424"/>
      <c r="O513" s="424"/>
      <c r="P513" s="424"/>
      <c r="Q513" s="424"/>
      <c r="R513" s="424"/>
      <c r="S513" s="424"/>
      <c r="T513" s="424"/>
      <c r="U513" s="424"/>
      <c r="V513" s="424"/>
      <c r="W513" s="424"/>
      <c r="X513" s="424"/>
      <c r="Y513" s="424"/>
      <c r="Z513" s="424"/>
    </row>
    <row r="514" spans="1:26" ht="15.75" customHeight="1" x14ac:dyDescent="0.25">
      <c r="A514" s="424"/>
      <c r="B514" s="424"/>
      <c r="C514" s="424"/>
      <c r="D514" s="424"/>
      <c r="E514" s="424"/>
      <c r="F514" s="424"/>
      <c r="G514" s="424"/>
      <c r="H514" s="424"/>
      <c r="I514" s="424"/>
      <c r="J514" s="424"/>
      <c r="K514" s="424"/>
      <c r="L514" s="424"/>
      <c r="M514" s="424"/>
      <c r="N514" s="424"/>
      <c r="O514" s="424"/>
      <c r="P514" s="424"/>
      <c r="Q514" s="424"/>
      <c r="R514" s="424"/>
      <c r="S514" s="424"/>
      <c r="T514" s="424"/>
      <c r="U514" s="424"/>
      <c r="V514" s="424"/>
      <c r="W514" s="424"/>
      <c r="X514" s="424"/>
      <c r="Y514" s="424"/>
      <c r="Z514" s="424"/>
    </row>
    <row r="515" spans="1:26" ht="15.75" customHeight="1" x14ac:dyDescent="0.25">
      <c r="A515" s="424"/>
      <c r="B515" s="424"/>
      <c r="C515" s="424"/>
      <c r="D515" s="424"/>
      <c r="E515" s="424"/>
      <c r="F515" s="424"/>
      <c r="G515" s="424"/>
      <c r="H515" s="424"/>
      <c r="I515" s="424"/>
      <c r="J515" s="424"/>
      <c r="K515" s="424"/>
      <c r="L515" s="424"/>
      <c r="M515" s="424"/>
      <c r="N515" s="424"/>
      <c r="O515" s="424"/>
      <c r="P515" s="424"/>
      <c r="Q515" s="424"/>
      <c r="R515" s="424"/>
      <c r="S515" s="424"/>
      <c r="T515" s="424"/>
      <c r="U515" s="424"/>
      <c r="V515" s="424"/>
      <c r="W515" s="424"/>
      <c r="X515" s="424"/>
      <c r="Y515" s="424"/>
      <c r="Z515" s="424"/>
    </row>
    <row r="516" spans="1:26" ht="15.75" customHeight="1" x14ac:dyDescent="0.25">
      <c r="A516" s="424"/>
      <c r="B516" s="424"/>
      <c r="C516" s="424"/>
      <c r="D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row>
    <row r="517" spans="1:26" ht="15.75" customHeight="1" x14ac:dyDescent="0.25">
      <c r="A517" s="424"/>
      <c r="B517" s="424"/>
      <c r="C517" s="424"/>
      <c r="D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row>
    <row r="518" spans="1:26" ht="15.75" customHeight="1" x14ac:dyDescent="0.25">
      <c r="A518" s="424"/>
      <c r="B518" s="424"/>
      <c r="C518" s="424"/>
      <c r="D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row>
    <row r="519" spans="1:26" ht="15.75" customHeight="1" x14ac:dyDescent="0.25">
      <c r="A519" s="424"/>
      <c r="B519" s="424"/>
      <c r="C519" s="424"/>
      <c r="D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row>
    <row r="520" spans="1:26" ht="15.75" customHeight="1" x14ac:dyDescent="0.25">
      <c r="A520" s="424"/>
      <c r="B520" s="424"/>
      <c r="C520" s="424"/>
      <c r="D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row>
    <row r="521" spans="1:26" ht="15.75" customHeight="1" x14ac:dyDescent="0.25">
      <c r="A521" s="424"/>
      <c r="B521" s="424"/>
      <c r="C521" s="424"/>
      <c r="D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row>
    <row r="522" spans="1:26" ht="15.75" customHeight="1" x14ac:dyDescent="0.25">
      <c r="A522" s="424"/>
      <c r="B522" s="424"/>
      <c r="C522" s="424"/>
      <c r="D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row>
    <row r="523" spans="1:26" ht="15.75" customHeight="1" x14ac:dyDescent="0.25">
      <c r="A523" s="424"/>
      <c r="B523" s="424"/>
      <c r="C523" s="424"/>
      <c r="D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row>
    <row r="524" spans="1:26" ht="15.75" customHeight="1" x14ac:dyDescent="0.25">
      <c r="A524" s="424"/>
      <c r="B524" s="424"/>
      <c r="C524" s="424"/>
      <c r="D524" s="424"/>
      <c r="E524" s="424"/>
      <c r="F524" s="424"/>
      <c r="G524" s="424"/>
      <c r="H524" s="424"/>
      <c r="I524" s="424"/>
      <c r="J524" s="424"/>
      <c r="K524" s="424"/>
      <c r="L524" s="424"/>
      <c r="M524" s="424"/>
      <c r="N524" s="424"/>
      <c r="O524" s="424"/>
      <c r="P524" s="424"/>
      <c r="Q524" s="424"/>
      <c r="R524" s="424"/>
      <c r="S524" s="424"/>
      <c r="T524" s="424"/>
      <c r="U524" s="424"/>
      <c r="V524" s="424"/>
      <c r="W524" s="424"/>
      <c r="X524" s="424"/>
      <c r="Y524" s="424"/>
      <c r="Z524" s="424"/>
    </row>
    <row r="525" spans="1:26" ht="15.75" customHeight="1" x14ac:dyDescent="0.25">
      <c r="A525" s="424"/>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row>
    <row r="526" spans="1:26" ht="15.75" customHeight="1" x14ac:dyDescent="0.25">
      <c r="A526" s="424"/>
      <c r="B526" s="424"/>
      <c r="C526" s="424"/>
      <c r="D526" s="424"/>
      <c r="E526" s="424"/>
      <c r="F526" s="424"/>
      <c r="G526" s="424"/>
      <c r="H526" s="424"/>
      <c r="I526" s="424"/>
      <c r="J526" s="424"/>
      <c r="K526" s="424"/>
      <c r="L526" s="424"/>
      <c r="M526" s="424"/>
      <c r="N526" s="424"/>
      <c r="O526" s="424"/>
      <c r="P526" s="424"/>
      <c r="Q526" s="424"/>
      <c r="R526" s="424"/>
      <c r="S526" s="424"/>
      <c r="T526" s="424"/>
      <c r="U526" s="424"/>
      <c r="V526" s="424"/>
      <c r="W526" s="424"/>
      <c r="X526" s="424"/>
      <c r="Y526" s="424"/>
      <c r="Z526" s="424"/>
    </row>
    <row r="527" spans="1:26" ht="15.75" customHeight="1" x14ac:dyDescent="0.25">
      <c r="A527" s="424"/>
      <c r="B527" s="424"/>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row>
    <row r="528" spans="1:26" ht="15.75" customHeight="1" x14ac:dyDescent="0.25">
      <c r="A528" s="424"/>
      <c r="B528" s="424"/>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row>
    <row r="529" spans="1:26" ht="15.75" customHeight="1" x14ac:dyDescent="0.25">
      <c r="A529" s="424"/>
      <c r="B529" s="424"/>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row>
    <row r="530" spans="1:26" ht="15.75" customHeight="1" x14ac:dyDescent="0.25">
      <c r="A530" s="424"/>
      <c r="B530" s="424"/>
      <c r="C530" s="424"/>
      <c r="D530" s="424"/>
      <c r="E530" s="424"/>
      <c r="F530" s="424"/>
      <c r="G530" s="424"/>
      <c r="H530" s="424"/>
      <c r="I530" s="424"/>
      <c r="J530" s="424"/>
      <c r="K530" s="424"/>
      <c r="L530" s="424"/>
      <c r="M530" s="424"/>
      <c r="N530" s="424"/>
      <c r="O530" s="424"/>
      <c r="P530" s="424"/>
      <c r="Q530" s="424"/>
      <c r="R530" s="424"/>
      <c r="S530" s="424"/>
      <c r="T530" s="424"/>
      <c r="U530" s="424"/>
      <c r="V530" s="424"/>
      <c r="W530" s="424"/>
      <c r="X530" s="424"/>
      <c r="Y530" s="424"/>
      <c r="Z530" s="424"/>
    </row>
    <row r="531" spans="1:26" ht="15.75" customHeight="1" x14ac:dyDescent="0.25">
      <c r="A531" s="424"/>
      <c r="B531" s="424"/>
      <c r="C531" s="424"/>
      <c r="D531" s="424"/>
      <c r="E531" s="424"/>
      <c r="F531" s="424"/>
      <c r="G531" s="424"/>
      <c r="H531" s="424"/>
      <c r="I531" s="424"/>
      <c r="J531" s="424"/>
      <c r="K531" s="424"/>
      <c r="L531" s="424"/>
      <c r="M531" s="424"/>
      <c r="N531" s="424"/>
      <c r="O531" s="424"/>
      <c r="P531" s="424"/>
      <c r="Q531" s="424"/>
      <c r="R531" s="424"/>
      <c r="S531" s="424"/>
      <c r="T531" s="424"/>
      <c r="U531" s="424"/>
      <c r="V531" s="424"/>
      <c r="W531" s="424"/>
      <c r="X531" s="424"/>
      <c r="Y531" s="424"/>
      <c r="Z531" s="424"/>
    </row>
    <row r="532" spans="1:26" ht="15.75" customHeight="1" x14ac:dyDescent="0.25">
      <c r="A532" s="424"/>
      <c r="B532" s="424"/>
      <c r="C532" s="424"/>
      <c r="D532" s="424"/>
      <c r="E532" s="424"/>
      <c r="F532" s="424"/>
      <c r="G532" s="424"/>
      <c r="H532" s="424"/>
      <c r="I532" s="424"/>
      <c r="J532" s="424"/>
      <c r="K532" s="424"/>
      <c r="L532" s="424"/>
      <c r="M532" s="424"/>
      <c r="N532" s="424"/>
      <c r="O532" s="424"/>
      <c r="P532" s="424"/>
      <c r="Q532" s="424"/>
      <c r="R532" s="424"/>
      <c r="S532" s="424"/>
      <c r="T532" s="424"/>
      <c r="U532" s="424"/>
      <c r="V532" s="424"/>
      <c r="W532" s="424"/>
      <c r="X532" s="424"/>
      <c r="Y532" s="424"/>
      <c r="Z532" s="424"/>
    </row>
    <row r="533" spans="1:26" ht="15.75" customHeight="1" x14ac:dyDescent="0.25">
      <c r="A533" s="424"/>
      <c r="B533" s="424"/>
      <c r="C533" s="424"/>
      <c r="D533" s="424"/>
      <c r="E533" s="424"/>
      <c r="F533" s="424"/>
      <c r="G533" s="424"/>
      <c r="H533" s="424"/>
      <c r="I533" s="424"/>
      <c r="J533" s="424"/>
      <c r="K533" s="424"/>
      <c r="L533" s="424"/>
      <c r="M533" s="424"/>
      <c r="N533" s="424"/>
      <c r="O533" s="424"/>
      <c r="P533" s="424"/>
      <c r="Q533" s="424"/>
      <c r="R533" s="424"/>
      <c r="S533" s="424"/>
      <c r="T533" s="424"/>
      <c r="U533" s="424"/>
      <c r="V533" s="424"/>
      <c r="W533" s="424"/>
      <c r="X533" s="424"/>
      <c r="Y533" s="424"/>
      <c r="Z533" s="424"/>
    </row>
    <row r="534" spans="1:26" ht="15.75" customHeight="1" x14ac:dyDescent="0.25">
      <c r="A534" s="424"/>
      <c r="B534" s="424"/>
      <c r="C534" s="424"/>
      <c r="D534" s="424"/>
      <c r="E534" s="424"/>
      <c r="F534" s="424"/>
      <c r="G534" s="424"/>
      <c r="H534" s="424"/>
      <c r="I534" s="424"/>
      <c r="J534" s="424"/>
      <c r="K534" s="424"/>
      <c r="L534" s="424"/>
      <c r="M534" s="424"/>
      <c r="N534" s="424"/>
      <c r="O534" s="424"/>
      <c r="P534" s="424"/>
      <c r="Q534" s="424"/>
      <c r="R534" s="424"/>
      <c r="S534" s="424"/>
      <c r="T534" s="424"/>
      <c r="U534" s="424"/>
      <c r="V534" s="424"/>
      <c r="W534" s="424"/>
      <c r="X534" s="424"/>
      <c r="Y534" s="424"/>
      <c r="Z534" s="424"/>
    </row>
    <row r="535" spans="1:26" ht="15.75" customHeight="1" x14ac:dyDescent="0.25">
      <c r="A535" s="424"/>
      <c r="B535" s="424"/>
      <c r="C535" s="424"/>
      <c r="D535" s="424"/>
      <c r="E535" s="424"/>
      <c r="F535" s="424"/>
      <c r="G535" s="424"/>
      <c r="H535" s="424"/>
      <c r="I535" s="424"/>
      <c r="J535" s="424"/>
      <c r="K535" s="424"/>
      <c r="L535" s="424"/>
      <c r="M535" s="424"/>
      <c r="N535" s="424"/>
      <c r="O535" s="424"/>
      <c r="P535" s="424"/>
      <c r="Q535" s="424"/>
      <c r="R535" s="424"/>
      <c r="S535" s="424"/>
      <c r="T535" s="424"/>
      <c r="U535" s="424"/>
      <c r="V535" s="424"/>
      <c r="W535" s="424"/>
      <c r="X535" s="424"/>
      <c r="Y535" s="424"/>
      <c r="Z535" s="424"/>
    </row>
    <row r="536" spans="1:26" ht="15.75" customHeight="1" x14ac:dyDescent="0.25">
      <c r="A536" s="424"/>
      <c r="B536" s="424"/>
      <c r="C536" s="424"/>
      <c r="D536" s="424"/>
      <c r="E536" s="424"/>
      <c r="F536" s="424"/>
      <c r="G536" s="424"/>
      <c r="H536" s="424"/>
      <c r="I536" s="424"/>
      <c r="J536" s="424"/>
      <c r="K536" s="424"/>
      <c r="L536" s="424"/>
      <c r="M536" s="424"/>
      <c r="N536" s="424"/>
      <c r="O536" s="424"/>
      <c r="P536" s="424"/>
      <c r="Q536" s="424"/>
      <c r="R536" s="424"/>
      <c r="S536" s="424"/>
      <c r="T536" s="424"/>
      <c r="U536" s="424"/>
      <c r="V536" s="424"/>
      <c r="W536" s="424"/>
      <c r="X536" s="424"/>
      <c r="Y536" s="424"/>
      <c r="Z536" s="424"/>
    </row>
    <row r="537" spans="1:26" ht="15.75" customHeight="1" x14ac:dyDescent="0.25">
      <c r="A537" s="424"/>
      <c r="B537" s="424"/>
      <c r="C537" s="424"/>
      <c r="D537" s="424"/>
      <c r="E537" s="424"/>
      <c r="F537" s="424"/>
      <c r="G537" s="424"/>
      <c r="H537" s="424"/>
      <c r="I537" s="424"/>
      <c r="J537" s="424"/>
      <c r="K537" s="424"/>
      <c r="L537" s="424"/>
      <c r="M537" s="424"/>
      <c r="N537" s="424"/>
      <c r="O537" s="424"/>
      <c r="P537" s="424"/>
      <c r="Q537" s="424"/>
      <c r="R537" s="424"/>
      <c r="S537" s="424"/>
      <c r="T537" s="424"/>
      <c r="U537" s="424"/>
      <c r="V537" s="424"/>
      <c r="W537" s="424"/>
      <c r="X537" s="424"/>
      <c r="Y537" s="424"/>
      <c r="Z537" s="424"/>
    </row>
    <row r="538" spans="1:26" ht="15.75" customHeight="1" x14ac:dyDescent="0.25">
      <c r="A538" s="424"/>
      <c r="B538" s="424"/>
      <c r="C538" s="424"/>
      <c r="D538" s="424"/>
      <c r="E538" s="424"/>
      <c r="F538" s="424"/>
      <c r="G538" s="424"/>
      <c r="H538" s="424"/>
      <c r="I538" s="424"/>
      <c r="J538" s="424"/>
      <c r="K538" s="424"/>
      <c r="L538" s="424"/>
      <c r="M538" s="424"/>
      <c r="N538" s="424"/>
      <c r="O538" s="424"/>
      <c r="P538" s="424"/>
      <c r="Q538" s="424"/>
      <c r="R538" s="424"/>
      <c r="S538" s="424"/>
      <c r="T538" s="424"/>
      <c r="U538" s="424"/>
      <c r="V538" s="424"/>
      <c r="W538" s="424"/>
      <c r="X538" s="424"/>
      <c r="Y538" s="424"/>
      <c r="Z538" s="424"/>
    </row>
    <row r="539" spans="1:26" ht="15.75" customHeight="1" x14ac:dyDescent="0.25">
      <c r="A539" s="424"/>
      <c r="B539" s="424"/>
      <c r="C539" s="424"/>
      <c r="D539" s="424"/>
      <c r="E539" s="424"/>
      <c r="F539" s="424"/>
      <c r="G539" s="424"/>
      <c r="H539" s="424"/>
      <c r="I539" s="424"/>
      <c r="J539" s="424"/>
      <c r="K539" s="424"/>
      <c r="L539" s="424"/>
      <c r="M539" s="424"/>
      <c r="N539" s="424"/>
      <c r="O539" s="424"/>
      <c r="P539" s="424"/>
      <c r="Q539" s="424"/>
      <c r="R539" s="424"/>
      <c r="S539" s="424"/>
      <c r="T539" s="424"/>
      <c r="U539" s="424"/>
      <c r="V539" s="424"/>
      <c r="W539" s="424"/>
      <c r="X539" s="424"/>
      <c r="Y539" s="424"/>
      <c r="Z539" s="424"/>
    </row>
    <row r="540" spans="1:26" ht="15.75" customHeight="1" x14ac:dyDescent="0.25">
      <c r="A540" s="424"/>
      <c r="B540" s="424"/>
      <c r="C540" s="424"/>
      <c r="D540" s="424"/>
      <c r="E540" s="424"/>
      <c r="F540" s="424"/>
      <c r="G540" s="424"/>
      <c r="H540" s="424"/>
      <c r="I540" s="424"/>
      <c r="J540" s="424"/>
      <c r="K540" s="424"/>
      <c r="L540" s="424"/>
      <c r="M540" s="424"/>
      <c r="N540" s="424"/>
      <c r="O540" s="424"/>
      <c r="P540" s="424"/>
      <c r="Q540" s="424"/>
      <c r="R540" s="424"/>
      <c r="S540" s="424"/>
      <c r="T540" s="424"/>
      <c r="U540" s="424"/>
      <c r="V540" s="424"/>
      <c r="W540" s="424"/>
      <c r="X540" s="424"/>
      <c r="Y540" s="424"/>
      <c r="Z540" s="424"/>
    </row>
    <row r="541" spans="1:26" ht="15.75" customHeight="1" x14ac:dyDescent="0.25">
      <c r="A541" s="424"/>
      <c r="B541" s="424"/>
      <c r="C541" s="424"/>
      <c r="D541" s="424"/>
      <c r="E541" s="424"/>
      <c r="F541" s="424"/>
      <c r="G541" s="424"/>
      <c r="H541" s="424"/>
      <c r="I541" s="424"/>
      <c r="J541" s="424"/>
      <c r="K541" s="424"/>
      <c r="L541" s="424"/>
      <c r="M541" s="424"/>
      <c r="N541" s="424"/>
      <c r="O541" s="424"/>
      <c r="P541" s="424"/>
      <c r="Q541" s="424"/>
      <c r="R541" s="424"/>
      <c r="S541" s="424"/>
      <c r="T541" s="424"/>
      <c r="U541" s="424"/>
      <c r="V541" s="424"/>
      <c r="W541" s="424"/>
      <c r="X541" s="424"/>
      <c r="Y541" s="424"/>
      <c r="Z541" s="424"/>
    </row>
    <row r="542" spans="1:26" ht="15.75" customHeight="1" x14ac:dyDescent="0.25">
      <c r="A542" s="424"/>
      <c r="B542" s="424"/>
      <c r="C542" s="424"/>
      <c r="D542" s="424"/>
      <c r="E542" s="424"/>
      <c r="F542" s="424"/>
      <c r="G542" s="424"/>
      <c r="H542" s="424"/>
      <c r="I542" s="424"/>
      <c r="J542" s="424"/>
      <c r="K542" s="424"/>
      <c r="L542" s="424"/>
      <c r="M542" s="424"/>
      <c r="N542" s="424"/>
      <c r="O542" s="424"/>
      <c r="P542" s="424"/>
      <c r="Q542" s="424"/>
      <c r="R542" s="424"/>
      <c r="S542" s="424"/>
      <c r="T542" s="424"/>
      <c r="U542" s="424"/>
      <c r="V542" s="424"/>
      <c r="W542" s="424"/>
      <c r="X542" s="424"/>
      <c r="Y542" s="424"/>
      <c r="Z542" s="424"/>
    </row>
    <row r="543" spans="1:26" ht="15.75" customHeight="1" x14ac:dyDescent="0.25">
      <c r="A543" s="424"/>
      <c r="B543" s="424"/>
      <c r="C543" s="424"/>
      <c r="D543" s="424"/>
      <c r="E543" s="424"/>
      <c r="F543" s="424"/>
      <c r="G543" s="424"/>
      <c r="H543" s="424"/>
      <c r="I543" s="424"/>
      <c r="J543" s="424"/>
      <c r="K543" s="424"/>
      <c r="L543" s="424"/>
      <c r="M543" s="424"/>
      <c r="N543" s="424"/>
      <c r="O543" s="424"/>
      <c r="P543" s="424"/>
      <c r="Q543" s="424"/>
      <c r="R543" s="424"/>
      <c r="S543" s="424"/>
      <c r="T543" s="424"/>
      <c r="U543" s="424"/>
      <c r="V543" s="424"/>
      <c r="W543" s="424"/>
      <c r="X543" s="424"/>
      <c r="Y543" s="424"/>
      <c r="Z543" s="424"/>
    </row>
    <row r="544" spans="1:26" ht="15.75" customHeight="1" x14ac:dyDescent="0.25">
      <c r="A544" s="424"/>
      <c r="B544" s="424"/>
      <c r="C544" s="424"/>
      <c r="D544" s="424"/>
      <c r="E544" s="424"/>
      <c r="F544" s="424"/>
      <c r="G544" s="424"/>
      <c r="H544" s="424"/>
      <c r="I544" s="424"/>
      <c r="J544" s="424"/>
      <c r="K544" s="424"/>
      <c r="L544" s="424"/>
      <c r="M544" s="424"/>
      <c r="N544" s="424"/>
      <c r="O544" s="424"/>
      <c r="P544" s="424"/>
      <c r="Q544" s="424"/>
      <c r="R544" s="424"/>
      <c r="S544" s="424"/>
      <c r="T544" s="424"/>
      <c r="U544" s="424"/>
      <c r="V544" s="424"/>
      <c r="W544" s="424"/>
      <c r="X544" s="424"/>
      <c r="Y544" s="424"/>
      <c r="Z544" s="424"/>
    </row>
    <row r="545" spans="1:26" ht="15.75" customHeight="1" x14ac:dyDescent="0.25">
      <c r="A545" s="424"/>
      <c r="B545" s="424"/>
      <c r="C545" s="424"/>
      <c r="D545" s="424"/>
      <c r="E545" s="424"/>
      <c r="F545" s="424"/>
      <c r="G545" s="424"/>
      <c r="H545" s="424"/>
      <c r="I545" s="424"/>
      <c r="J545" s="424"/>
      <c r="K545" s="424"/>
      <c r="L545" s="424"/>
      <c r="M545" s="424"/>
      <c r="N545" s="424"/>
      <c r="O545" s="424"/>
      <c r="P545" s="424"/>
      <c r="Q545" s="424"/>
      <c r="R545" s="424"/>
      <c r="S545" s="424"/>
      <c r="T545" s="424"/>
      <c r="U545" s="424"/>
      <c r="V545" s="424"/>
      <c r="W545" s="424"/>
      <c r="X545" s="424"/>
      <c r="Y545" s="424"/>
      <c r="Z545" s="424"/>
    </row>
    <row r="546" spans="1:26" ht="15.75" customHeight="1" x14ac:dyDescent="0.25">
      <c r="A546" s="424"/>
      <c r="B546" s="424"/>
      <c r="C546" s="424"/>
      <c r="D546" s="424"/>
      <c r="E546" s="424"/>
      <c r="F546" s="424"/>
      <c r="G546" s="424"/>
      <c r="H546" s="424"/>
      <c r="I546" s="424"/>
      <c r="J546" s="424"/>
      <c r="K546" s="424"/>
      <c r="L546" s="424"/>
      <c r="M546" s="424"/>
      <c r="N546" s="424"/>
      <c r="O546" s="424"/>
      <c r="P546" s="424"/>
      <c r="Q546" s="424"/>
      <c r="R546" s="424"/>
      <c r="S546" s="424"/>
      <c r="T546" s="424"/>
      <c r="U546" s="424"/>
      <c r="V546" s="424"/>
      <c r="W546" s="424"/>
      <c r="X546" s="424"/>
      <c r="Y546" s="424"/>
      <c r="Z546" s="424"/>
    </row>
    <row r="547" spans="1:26" ht="15.75" customHeight="1" x14ac:dyDescent="0.25">
      <c r="A547" s="424"/>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row>
    <row r="548" spans="1:26" ht="15.75" customHeight="1" x14ac:dyDescent="0.25">
      <c r="A548" s="424"/>
      <c r="B548" s="424"/>
      <c r="C548" s="424"/>
      <c r="D548" s="424"/>
      <c r="E548" s="424"/>
      <c r="F548" s="424"/>
      <c r="G548" s="424"/>
      <c r="H548" s="424"/>
      <c r="I548" s="424"/>
      <c r="J548" s="424"/>
      <c r="K548" s="424"/>
      <c r="L548" s="424"/>
      <c r="M548" s="424"/>
      <c r="N548" s="424"/>
      <c r="O548" s="424"/>
      <c r="P548" s="424"/>
      <c r="Q548" s="424"/>
      <c r="R548" s="424"/>
      <c r="S548" s="424"/>
      <c r="T548" s="424"/>
      <c r="U548" s="424"/>
      <c r="V548" s="424"/>
      <c r="W548" s="424"/>
      <c r="X548" s="424"/>
      <c r="Y548" s="424"/>
      <c r="Z548" s="424"/>
    </row>
    <row r="549" spans="1:26" ht="15.75" customHeight="1" x14ac:dyDescent="0.25">
      <c r="A549" s="424"/>
      <c r="B549" s="424"/>
      <c r="C549" s="424"/>
      <c r="D549" s="424"/>
      <c r="E549" s="424"/>
      <c r="F549" s="424"/>
      <c r="G549" s="424"/>
      <c r="H549" s="424"/>
      <c r="I549" s="424"/>
      <c r="J549" s="424"/>
      <c r="K549" s="424"/>
      <c r="L549" s="424"/>
      <c r="M549" s="424"/>
      <c r="N549" s="424"/>
      <c r="O549" s="424"/>
      <c r="P549" s="424"/>
      <c r="Q549" s="424"/>
      <c r="R549" s="424"/>
      <c r="S549" s="424"/>
      <c r="T549" s="424"/>
      <c r="U549" s="424"/>
      <c r="V549" s="424"/>
      <c r="W549" s="424"/>
      <c r="X549" s="424"/>
      <c r="Y549" s="424"/>
      <c r="Z549" s="424"/>
    </row>
    <row r="550" spans="1:26" ht="15.75" customHeight="1" x14ac:dyDescent="0.25">
      <c r="A550" s="424"/>
      <c r="B550" s="424"/>
      <c r="C550" s="424"/>
      <c r="D550" s="424"/>
      <c r="E550" s="424"/>
      <c r="F550" s="424"/>
      <c r="G550" s="424"/>
      <c r="H550" s="424"/>
      <c r="I550" s="424"/>
      <c r="J550" s="424"/>
      <c r="K550" s="424"/>
      <c r="L550" s="424"/>
      <c r="M550" s="424"/>
      <c r="N550" s="424"/>
      <c r="O550" s="424"/>
      <c r="P550" s="424"/>
      <c r="Q550" s="424"/>
      <c r="R550" s="424"/>
      <c r="S550" s="424"/>
      <c r="T550" s="424"/>
      <c r="U550" s="424"/>
      <c r="V550" s="424"/>
      <c r="W550" s="424"/>
      <c r="X550" s="424"/>
      <c r="Y550" s="424"/>
      <c r="Z550" s="424"/>
    </row>
    <row r="551" spans="1:26" ht="15.75" customHeight="1" x14ac:dyDescent="0.25">
      <c r="A551" s="424"/>
      <c r="B551" s="424"/>
      <c r="C551" s="424"/>
      <c r="D551" s="424"/>
      <c r="E551" s="424"/>
      <c r="F551" s="424"/>
      <c r="G551" s="424"/>
      <c r="H551" s="424"/>
      <c r="I551" s="424"/>
      <c r="J551" s="424"/>
      <c r="K551" s="424"/>
      <c r="L551" s="424"/>
      <c r="M551" s="424"/>
      <c r="N551" s="424"/>
      <c r="O551" s="424"/>
      <c r="P551" s="424"/>
      <c r="Q551" s="424"/>
      <c r="R551" s="424"/>
      <c r="S551" s="424"/>
      <c r="T551" s="424"/>
      <c r="U551" s="424"/>
      <c r="V551" s="424"/>
      <c r="W551" s="424"/>
      <c r="X551" s="424"/>
      <c r="Y551" s="424"/>
      <c r="Z551" s="424"/>
    </row>
    <row r="552" spans="1:26" ht="15.75" customHeight="1" x14ac:dyDescent="0.25">
      <c r="A552" s="424"/>
      <c r="B552" s="424"/>
      <c r="C552" s="424"/>
      <c r="D552" s="424"/>
      <c r="E552" s="424"/>
      <c r="F552" s="424"/>
      <c r="G552" s="424"/>
      <c r="H552" s="424"/>
      <c r="I552" s="424"/>
      <c r="J552" s="424"/>
      <c r="K552" s="424"/>
      <c r="L552" s="424"/>
      <c r="M552" s="424"/>
      <c r="N552" s="424"/>
      <c r="O552" s="424"/>
      <c r="P552" s="424"/>
      <c r="Q552" s="424"/>
      <c r="R552" s="424"/>
      <c r="S552" s="424"/>
      <c r="T552" s="424"/>
      <c r="U552" s="424"/>
      <c r="V552" s="424"/>
      <c r="W552" s="424"/>
      <c r="X552" s="424"/>
      <c r="Y552" s="424"/>
      <c r="Z552" s="424"/>
    </row>
    <row r="553" spans="1:26" ht="15.75" customHeight="1" x14ac:dyDescent="0.25">
      <c r="A553" s="424"/>
      <c r="B553" s="424"/>
      <c r="C553" s="424"/>
      <c r="D553" s="424"/>
      <c r="E553" s="424"/>
      <c r="F553" s="424"/>
      <c r="G553" s="424"/>
      <c r="H553" s="424"/>
      <c r="I553" s="424"/>
      <c r="J553" s="424"/>
      <c r="K553" s="424"/>
      <c r="L553" s="424"/>
      <c r="M553" s="424"/>
      <c r="N553" s="424"/>
      <c r="O553" s="424"/>
      <c r="P553" s="424"/>
      <c r="Q553" s="424"/>
      <c r="R553" s="424"/>
      <c r="S553" s="424"/>
      <c r="T553" s="424"/>
      <c r="U553" s="424"/>
      <c r="V553" s="424"/>
      <c r="W553" s="424"/>
      <c r="X553" s="424"/>
      <c r="Y553" s="424"/>
      <c r="Z553" s="424"/>
    </row>
    <row r="554" spans="1:26" ht="15.75" customHeight="1" x14ac:dyDescent="0.25">
      <c r="A554" s="424"/>
      <c r="B554" s="424"/>
      <c r="C554" s="424"/>
      <c r="D554" s="424"/>
      <c r="E554" s="424"/>
      <c r="F554" s="424"/>
      <c r="G554" s="424"/>
      <c r="H554" s="424"/>
      <c r="I554" s="424"/>
      <c r="J554" s="424"/>
      <c r="K554" s="424"/>
      <c r="L554" s="424"/>
      <c r="M554" s="424"/>
      <c r="N554" s="424"/>
      <c r="O554" s="424"/>
      <c r="P554" s="424"/>
      <c r="Q554" s="424"/>
      <c r="R554" s="424"/>
      <c r="S554" s="424"/>
      <c r="T554" s="424"/>
      <c r="U554" s="424"/>
      <c r="V554" s="424"/>
      <c r="W554" s="424"/>
      <c r="X554" s="424"/>
      <c r="Y554" s="424"/>
      <c r="Z554" s="424"/>
    </row>
    <row r="555" spans="1:26" ht="15.75" customHeight="1" x14ac:dyDescent="0.25">
      <c r="A555" s="424"/>
      <c r="B555" s="424"/>
      <c r="C555" s="424"/>
      <c r="D555" s="424"/>
      <c r="E555" s="424"/>
      <c r="F555" s="424"/>
      <c r="G555" s="424"/>
      <c r="H555" s="424"/>
      <c r="I555" s="424"/>
      <c r="J555" s="424"/>
      <c r="K555" s="424"/>
      <c r="L555" s="424"/>
      <c r="M555" s="424"/>
      <c r="N555" s="424"/>
      <c r="O555" s="424"/>
      <c r="P555" s="424"/>
      <c r="Q555" s="424"/>
      <c r="R555" s="424"/>
      <c r="S555" s="424"/>
      <c r="T555" s="424"/>
      <c r="U555" s="424"/>
      <c r="V555" s="424"/>
      <c r="W555" s="424"/>
      <c r="X555" s="424"/>
      <c r="Y555" s="424"/>
      <c r="Z555" s="424"/>
    </row>
    <row r="556" spans="1:26" ht="15.75" customHeight="1" x14ac:dyDescent="0.25">
      <c r="A556" s="424"/>
      <c r="B556" s="424"/>
      <c r="C556" s="424"/>
      <c r="D556" s="424"/>
      <c r="E556" s="424"/>
      <c r="F556" s="424"/>
      <c r="G556" s="424"/>
      <c r="H556" s="424"/>
      <c r="I556" s="424"/>
      <c r="J556" s="424"/>
      <c r="K556" s="424"/>
      <c r="L556" s="424"/>
      <c r="M556" s="424"/>
      <c r="N556" s="424"/>
      <c r="O556" s="424"/>
      <c r="P556" s="424"/>
      <c r="Q556" s="424"/>
      <c r="R556" s="424"/>
      <c r="S556" s="424"/>
      <c r="T556" s="424"/>
      <c r="U556" s="424"/>
      <c r="V556" s="424"/>
      <c r="W556" s="424"/>
      <c r="X556" s="424"/>
      <c r="Y556" s="424"/>
      <c r="Z556" s="424"/>
    </row>
    <row r="557" spans="1:26" ht="15.75" customHeight="1" x14ac:dyDescent="0.25">
      <c r="A557" s="424"/>
      <c r="B557" s="424"/>
      <c r="C557" s="424"/>
      <c r="D557" s="424"/>
      <c r="E557" s="424"/>
      <c r="F557" s="424"/>
      <c r="G557" s="424"/>
      <c r="H557" s="424"/>
      <c r="I557" s="424"/>
      <c r="J557" s="424"/>
      <c r="K557" s="424"/>
      <c r="L557" s="424"/>
      <c r="M557" s="424"/>
      <c r="N557" s="424"/>
      <c r="O557" s="424"/>
      <c r="P557" s="424"/>
      <c r="Q557" s="424"/>
      <c r="R557" s="424"/>
      <c r="S557" s="424"/>
      <c r="T557" s="424"/>
      <c r="U557" s="424"/>
      <c r="V557" s="424"/>
      <c r="W557" s="424"/>
      <c r="X557" s="424"/>
      <c r="Y557" s="424"/>
      <c r="Z557" s="424"/>
    </row>
    <row r="558" spans="1:26" ht="15.75" customHeight="1" x14ac:dyDescent="0.25">
      <c r="A558" s="424"/>
      <c r="B558" s="424"/>
      <c r="C558" s="424"/>
      <c r="D558" s="424"/>
      <c r="E558" s="424"/>
      <c r="F558" s="424"/>
      <c r="G558" s="424"/>
      <c r="H558" s="424"/>
      <c r="I558" s="424"/>
      <c r="J558" s="424"/>
      <c r="K558" s="424"/>
      <c r="L558" s="424"/>
      <c r="M558" s="424"/>
      <c r="N558" s="424"/>
      <c r="O558" s="424"/>
      <c r="P558" s="424"/>
      <c r="Q558" s="424"/>
      <c r="R558" s="424"/>
      <c r="S558" s="424"/>
      <c r="T558" s="424"/>
      <c r="U558" s="424"/>
      <c r="V558" s="424"/>
      <c r="W558" s="424"/>
      <c r="X558" s="424"/>
      <c r="Y558" s="424"/>
      <c r="Z558" s="424"/>
    </row>
    <row r="559" spans="1:26" ht="15.75" customHeight="1" x14ac:dyDescent="0.25">
      <c r="A559" s="424"/>
      <c r="B559" s="424"/>
      <c r="C559" s="424"/>
      <c r="D559" s="424"/>
      <c r="E559" s="424"/>
      <c r="F559" s="424"/>
      <c r="G559" s="424"/>
      <c r="H559" s="424"/>
      <c r="I559" s="424"/>
      <c r="J559" s="424"/>
      <c r="K559" s="424"/>
      <c r="L559" s="424"/>
      <c r="M559" s="424"/>
      <c r="N559" s="424"/>
      <c r="O559" s="424"/>
      <c r="P559" s="424"/>
      <c r="Q559" s="424"/>
      <c r="R559" s="424"/>
      <c r="S559" s="424"/>
      <c r="T559" s="424"/>
      <c r="U559" s="424"/>
      <c r="V559" s="424"/>
      <c r="W559" s="424"/>
      <c r="X559" s="424"/>
      <c r="Y559" s="424"/>
      <c r="Z559" s="424"/>
    </row>
    <row r="560" spans="1:26" ht="15.75" customHeight="1" x14ac:dyDescent="0.25">
      <c r="A560" s="424"/>
      <c r="B560" s="424"/>
      <c r="C560" s="424"/>
      <c r="D560" s="424"/>
      <c r="E560" s="424"/>
      <c r="F560" s="424"/>
      <c r="G560" s="424"/>
      <c r="H560" s="424"/>
      <c r="I560" s="424"/>
      <c r="J560" s="424"/>
      <c r="K560" s="424"/>
      <c r="L560" s="424"/>
      <c r="M560" s="424"/>
      <c r="N560" s="424"/>
      <c r="O560" s="424"/>
      <c r="P560" s="424"/>
      <c r="Q560" s="424"/>
      <c r="R560" s="424"/>
      <c r="S560" s="424"/>
      <c r="T560" s="424"/>
      <c r="U560" s="424"/>
      <c r="V560" s="424"/>
      <c r="W560" s="424"/>
      <c r="X560" s="424"/>
      <c r="Y560" s="424"/>
      <c r="Z560" s="424"/>
    </row>
    <row r="561" spans="1:26" ht="15.75" customHeight="1" x14ac:dyDescent="0.25">
      <c r="A561" s="424"/>
      <c r="B561" s="424"/>
      <c r="C561" s="424"/>
      <c r="D561" s="424"/>
      <c r="E561" s="424"/>
      <c r="F561" s="424"/>
      <c r="G561" s="424"/>
      <c r="H561" s="424"/>
      <c r="I561" s="424"/>
      <c r="J561" s="424"/>
      <c r="K561" s="424"/>
      <c r="L561" s="424"/>
      <c r="M561" s="424"/>
      <c r="N561" s="424"/>
      <c r="O561" s="424"/>
      <c r="P561" s="424"/>
      <c r="Q561" s="424"/>
      <c r="R561" s="424"/>
      <c r="S561" s="424"/>
      <c r="T561" s="424"/>
      <c r="U561" s="424"/>
      <c r="V561" s="424"/>
      <c r="W561" s="424"/>
      <c r="X561" s="424"/>
      <c r="Y561" s="424"/>
      <c r="Z561" s="424"/>
    </row>
    <row r="562" spans="1:26" ht="15.75" customHeight="1" x14ac:dyDescent="0.25">
      <c r="A562" s="424"/>
      <c r="B562" s="424"/>
      <c r="C562" s="424"/>
      <c r="D562" s="424"/>
      <c r="E562" s="424"/>
      <c r="F562" s="424"/>
      <c r="G562" s="424"/>
      <c r="H562" s="424"/>
      <c r="I562" s="424"/>
      <c r="J562" s="424"/>
      <c r="K562" s="424"/>
      <c r="L562" s="424"/>
      <c r="M562" s="424"/>
      <c r="N562" s="424"/>
      <c r="O562" s="424"/>
      <c r="P562" s="424"/>
      <c r="Q562" s="424"/>
      <c r="R562" s="424"/>
      <c r="S562" s="424"/>
      <c r="T562" s="424"/>
      <c r="U562" s="424"/>
      <c r="V562" s="424"/>
      <c r="W562" s="424"/>
      <c r="X562" s="424"/>
      <c r="Y562" s="424"/>
      <c r="Z562" s="424"/>
    </row>
    <row r="563" spans="1:26" ht="15.75" customHeight="1" x14ac:dyDescent="0.25">
      <c r="A563" s="424"/>
      <c r="B563" s="424"/>
      <c r="C563" s="424"/>
      <c r="D563" s="424"/>
      <c r="E563" s="424"/>
      <c r="F563" s="424"/>
      <c r="G563" s="424"/>
      <c r="H563" s="424"/>
      <c r="I563" s="424"/>
      <c r="J563" s="424"/>
      <c r="K563" s="424"/>
      <c r="L563" s="424"/>
      <c r="M563" s="424"/>
      <c r="N563" s="424"/>
      <c r="O563" s="424"/>
      <c r="P563" s="424"/>
      <c r="Q563" s="424"/>
      <c r="R563" s="424"/>
      <c r="S563" s="424"/>
      <c r="T563" s="424"/>
      <c r="U563" s="424"/>
      <c r="V563" s="424"/>
      <c r="W563" s="424"/>
      <c r="X563" s="424"/>
      <c r="Y563" s="424"/>
      <c r="Z563" s="424"/>
    </row>
    <row r="564" spans="1:26" ht="15.75" customHeight="1" x14ac:dyDescent="0.25">
      <c r="A564" s="424"/>
      <c r="B564" s="424"/>
      <c r="C564" s="424"/>
      <c r="D564" s="424"/>
      <c r="E564" s="424"/>
      <c r="F564" s="424"/>
      <c r="G564" s="424"/>
      <c r="H564" s="424"/>
      <c r="I564" s="424"/>
      <c r="J564" s="424"/>
      <c r="K564" s="424"/>
      <c r="L564" s="424"/>
      <c r="M564" s="424"/>
      <c r="N564" s="424"/>
      <c r="O564" s="424"/>
      <c r="P564" s="424"/>
      <c r="Q564" s="424"/>
      <c r="R564" s="424"/>
      <c r="S564" s="424"/>
      <c r="T564" s="424"/>
      <c r="U564" s="424"/>
      <c r="V564" s="424"/>
      <c r="W564" s="424"/>
      <c r="X564" s="424"/>
      <c r="Y564" s="424"/>
      <c r="Z564" s="424"/>
    </row>
    <row r="565" spans="1:26" ht="15.75" customHeight="1" x14ac:dyDescent="0.25">
      <c r="A565" s="424"/>
      <c r="B565" s="424"/>
      <c r="C565" s="424"/>
      <c r="D565" s="424"/>
      <c r="E565" s="424"/>
      <c r="F565" s="424"/>
      <c r="G565" s="424"/>
      <c r="H565" s="424"/>
      <c r="I565" s="424"/>
      <c r="J565" s="424"/>
      <c r="K565" s="424"/>
      <c r="L565" s="424"/>
      <c r="M565" s="424"/>
      <c r="N565" s="424"/>
      <c r="O565" s="424"/>
      <c r="P565" s="424"/>
      <c r="Q565" s="424"/>
      <c r="R565" s="424"/>
      <c r="S565" s="424"/>
      <c r="T565" s="424"/>
      <c r="U565" s="424"/>
      <c r="V565" s="424"/>
      <c r="W565" s="424"/>
      <c r="X565" s="424"/>
      <c r="Y565" s="424"/>
      <c r="Z565" s="424"/>
    </row>
    <row r="566" spans="1:26" ht="15.75" customHeight="1" x14ac:dyDescent="0.25">
      <c r="A566" s="424"/>
      <c r="B566" s="424"/>
      <c r="C566" s="424"/>
      <c r="D566" s="424"/>
      <c r="E566" s="424"/>
      <c r="F566" s="424"/>
      <c r="G566" s="424"/>
      <c r="H566" s="424"/>
      <c r="I566" s="424"/>
      <c r="J566" s="424"/>
      <c r="K566" s="424"/>
      <c r="L566" s="424"/>
      <c r="M566" s="424"/>
      <c r="N566" s="424"/>
      <c r="O566" s="424"/>
      <c r="P566" s="424"/>
      <c r="Q566" s="424"/>
      <c r="R566" s="424"/>
      <c r="S566" s="424"/>
      <c r="T566" s="424"/>
      <c r="U566" s="424"/>
      <c r="V566" s="424"/>
      <c r="W566" s="424"/>
      <c r="X566" s="424"/>
      <c r="Y566" s="424"/>
      <c r="Z566" s="424"/>
    </row>
    <row r="567" spans="1:26" ht="15.75" customHeight="1" x14ac:dyDescent="0.25">
      <c r="A567" s="424"/>
      <c r="B567" s="424"/>
      <c r="C567" s="424"/>
      <c r="D567" s="424"/>
      <c r="E567" s="424"/>
      <c r="F567" s="424"/>
      <c r="G567" s="424"/>
      <c r="H567" s="424"/>
      <c r="I567" s="424"/>
      <c r="J567" s="424"/>
      <c r="K567" s="424"/>
      <c r="L567" s="424"/>
      <c r="M567" s="424"/>
      <c r="N567" s="424"/>
      <c r="O567" s="424"/>
      <c r="P567" s="424"/>
      <c r="Q567" s="424"/>
      <c r="R567" s="424"/>
      <c r="S567" s="424"/>
      <c r="T567" s="424"/>
      <c r="U567" s="424"/>
      <c r="V567" s="424"/>
      <c r="W567" s="424"/>
      <c r="X567" s="424"/>
      <c r="Y567" s="424"/>
      <c r="Z567" s="424"/>
    </row>
    <row r="568" spans="1:26" ht="15.75" customHeight="1" x14ac:dyDescent="0.25">
      <c r="A568" s="424"/>
      <c r="B568" s="424"/>
      <c r="C568" s="424"/>
      <c r="D568" s="424"/>
      <c r="E568" s="424"/>
      <c r="F568" s="424"/>
      <c r="G568" s="424"/>
      <c r="H568" s="424"/>
      <c r="I568" s="424"/>
      <c r="J568" s="424"/>
      <c r="K568" s="424"/>
      <c r="L568" s="424"/>
      <c r="M568" s="424"/>
      <c r="N568" s="424"/>
      <c r="O568" s="424"/>
      <c r="P568" s="424"/>
      <c r="Q568" s="424"/>
      <c r="R568" s="424"/>
      <c r="S568" s="424"/>
      <c r="T568" s="424"/>
      <c r="U568" s="424"/>
      <c r="V568" s="424"/>
      <c r="W568" s="424"/>
      <c r="X568" s="424"/>
      <c r="Y568" s="424"/>
      <c r="Z568" s="424"/>
    </row>
    <row r="569" spans="1:26" ht="15.75" customHeight="1" x14ac:dyDescent="0.25">
      <c r="A569" s="424"/>
      <c r="B569" s="424"/>
      <c r="C569" s="424"/>
      <c r="D569" s="424"/>
      <c r="E569" s="424"/>
      <c r="F569" s="424"/>
      <c r="G569" s="424"/>
      <c r="H569" s="424"/>
      <c r="I569" s="424"/>
      <c r="J569" s="424"/>
      <c r="K569" s="424"/>
      <c r="L569" s="424"/>
      <c r="M569" s="424"/>
      <c r="N569" s="424"/>
      <c r="O569" s="424"/>
      <c r="P569" s="424"/>
      <c r="Q569" s="424"/>
      <c r="R569" s="424"/>
      <c r="S569" s="424"/>
      <c r="T569" s="424"/>
      <c r="U569" s="424"/>
      <c r="V569" s="424"/>
      <c r="W569" s="424"/>
      <c r="X569" s="424"/>
      <c r="Y569" s="424"/>
      <c r="Z569" s="424"/>
    </row>
    <row r="570" spans="1:26" ht="15.75" customHeight="1" x14ac:dyDescent="0.25">
      <c r="A570" s="424"/>
      <c r="B570" s="424"/>
      <c r="C570" s="424"/>
      <c r="D570" s="424"/>
      <c r="E570" s="424"/>
      <c r="F570" s="424"/>
      <c r="G570" s="424"/>
      <c r="H570" s="424"/>
      <c r="I570" s="424"/>
      <c r="J570" s="424"/>
      <c r="K570" s="424"/>
      <c r="L570" s="424"/>
      <c r="M570" s="424"/>
      <c r="N570" s="424"/>
      <c r="O570" s="424"/>
      <c r="P570" s="424"/>
      <c r="Q570" s="424"/>
      <c r="R570" s="424"/>
      <c r="S570" s="424"/>
      <c r="T570" s="424"/>
      <c r="U570" s="424"/>
      <c r="V570" s="424"/>
      <c r="W570" s="424"/>
      <c r="X570" s="424"/>
      <c r="Y570" s="424"/>
      <c r="Z570" s="424"/>
    </row>
    <row r="571" spans="1:26" ht="15.75" customHeight="1" x14ac:dyDescent="0.25">
      <c r="A571" s="424"/>
      <c r="B571" s="424"/>
      <c r="C571" s="424"/>
      <c r="D571" s="424"/>
      <c r="E571" s="424"/>
      <c r="F571" s="424"/>
      <c r="G571" s="424"/>
      <c r="H571" s="424"/>
      <c r="I571" s="424"/>
      <c r="J571" s="424"/>
      <c r="K571" s="424"/>
      <c r="L571" s="424"/>
      <c r="M571" s="424"/>
      <c r="N571" s="424"/>
      <c r="O571" s="424"/>
      <c r="P571" s="424"/>
      <c r="Q571" s="424"/>
      <c r="R571" s="424"/>
      <c r="S571" s="424"/>
      <c r="T571" s="424"/>
      <c r="U571" s="424"/>
      <c r="V571" s="424"/>
      <c r="W571" s="424"/>
      <c r="X571" s="424"/>
      <c r="Y571" s="424"/>
      <c r="Z571" s="424"/>
    </row>
    <row r="572" spans="1:26" ht="15.75" customHeight="1" x14ac:dyDescent="0.25">
      <c r="A572" s="424"/>
      <c r="B572" s="424"/>
      <c r="C572" s="424"/>
      <c r="D572" s="424"/>
      <c r="E572" s="424"/>
      <c r="F572" s="424"/>
      <c r="G572" s="424"/>
      <c r="H572" s="424"/>
      <c r="I572" s="424"/>
      <c r="J572" s="424"/>
      <c r="K572" s="424"/>
      <c r="L572" s="424"/>
      <c r="M572" s="424"/>
      <c r="N572" s="424"/>
      <c r="O572" s="424"/>
      <c r="P572" s="424"/>
      <c r="Q572" s="424"/>
      <c r="R572" s="424"/>
      <c r="S572" s="424"/>
      <c r="T572" s="424"/>
      <c r="U572" s="424"/>
      <c r="V572" s="424"/>
      <c r="W572" s="424"/>
      <c r="X572" s="424"/>
      <c r="Y572" s="424"/>
      <c r="Z572" s="424"/>
    </row>
    <row r="573" spans="1:26" ht="15.75" customHeight="1" x14ac:dyDescent="0.25">
      <c r="A573" s="424"/>
      <c r="B573" s="424"/>
      <c r="C573" s="424"/>
      <c r="D573" s="424"/>
      <c r="E573" s="424"/>
      <c r="F573" s="424"/>
      <c r="G573" s="424"/>
      <c r="H573" s="424"/>
      <c r="I573" s="424"/>
      <c r="J573" s="424"/>
      <c r="K573" s="424"/>
      <c r="L573" s="424"/>
      <c r="M573" s="424"/>
      <c r="N573" s="424"/>
      <c r="O573" s="424"/>
      <c r="P573" s="424"/>
      <c r="Q573" s="424"/>
      <c r="R573" s="424"/>
      <c r="S573" s="424"/>
      <c r="T573" s="424"/>
      <c r="U573" s="424"/>
      <c r="V573" s="424"/>
      <c r="W573" s="424"/>
      <c r="X573" s="424"/>
      <c r="Y573" s="424"/>
      <c r="Z573" s="424"/>
    </row>
    <row r="574" spans="1:26" ht="15.75" customHeight="1" x14ac:dyDescent="0.25">
      <c r="A574" s="424"/>
      <c r="B574" s="424"/>
      <c r="C574" s="424"/>
      <c r="D574" s="424"/>
      <c r="E574" s="424"/>
      <c r="F574" s="424"/>
      <c r="G574" s="424"/>
      <c r="H574" s="424"/>
      <c r="I574" s="424"/>
      <c r="J574" s="424"/>
      <c r="K574" s="424"/>
      <c r="L574" s="424"/>
      <c r="M574" s="424"/>
      <c r="N574" s="424"/>
      <c r="O574" s="424"/>
      <c r="P574" s="424"/>
      <c r="Q574" s="424"/>
      <c r="R574" s="424"/>
      <c r="S574" s="424"/>
      <c r="T574" s="424"/>
      <c r="U574" s="424"/>
      <c r="V574" s="424"/>
      <c r="W574" s="424"/>
      <c r="X574" s="424"/>
      <c r="Y574" s="424"/>
      <c r="Z574" s="424"/>
    </row>
    <row r="575" spans="1:26" ht="15.75" customHeight="1" x14ac:dyDescent="0.25">
      <c r="A575" s="424"/>
      <c r="B575" s="424"/>
      <c r="C575" s="424"/>
      <c r="D575" s="424"/>
      <c r="E575" s="424"/>
      <c r="F575" s="424"/>
      <c r="G575" s="424"/>
      <c r="H575" s="424"/>
      <c r="I575" s="424"/>
      <c r="J575" s="424"/>
      <c r="K575" s="424"/>
      <c r="L575" s="424"/>
      <c r="M575" s="424"/>
      <c r="N575" s="424"/>
      <c r="O575" s="424"/>
      <c r="P575" s="424"/>
      <c r="Q575" s="424"/>
      <c r="R575" s="424"/>
      <c r="S575" s="424"/>
      <c r="T575" s="424"/>
      <c r="U575" s="424"/>
      <c r="V575" s="424"/>
      <c r="W575" s="424"/>
      <c r="X575" s="424"/>
      <c r="Y575" s="424"/>
      <c r="Z575" s="424"/>
    </row>
    <row r="576" spans="1:26" ht="15.75" customHeight="1" x14ac:dyDescent="0.25">
      <c r="A576" s="424"/>
      <c r="B576" s="424"/>
      <c r="C576" s="424"/>
      <c r="D576" s="424"/>
      <c r="E576" s="424"/>
      <c r="F576" s="424"/>
      <c r="G576" s="424"/>
      <c r="H576" s="424"/>
      <c r="I576" s="424"/>
      <c r="J576" s="424"/>
      <c r="K576" s="424"/>
      <c r="L576" s="424"/>
      <c r="M576" s="424"/>
      <c r="N576" s="424"/>
      <c r="O576" s="424"/>
      <c r="P576" s="424"/>
      <c r="Q576" s="424"/>
      <c r="R576" s="424"/>
      <c r="S576" s="424"/>
      <c r="T576" s="424"/>
      <c r="U576" s="424"/>
      <c r="V576" s="424"/>
      <c r="W576" s="424"/>
      <c r="X576" s="424"/>
      <c r="Y576" s="424"/>
      <c r="Z576" s="424"/>
    </row>
    <row r="577" spans="1:26" ht="15.75" customHeight="1" x14ac:dyDescent="0.25">
      <c r="A577" s="424"/>
      <c r="B577" s="424"/>
      <c r="C577" s="424"/>
      <c r="D577" s="424"/>
      <c r="E577" s="424"/>
      <c r="F577" s="424"/>
      <c r="G577" s="424"/>
      <c r="H577" s="424"/>
      <c r="I577" s="424"/>
      <c r="J577" s="424"/>
      <c r="K577" s="424"/>
      <c r="L577" s="424"/>
      <c r="M577" s="424"/>
      <c r="N577" s="424"/>
      <c r="O577" s="424"/>
      <c r="P577" s="424"/>
      <c r="Q577" s="424"/>
      <c r="R577" s="424"/>
      <c r="S577" s="424"/>
      <c r="T577" s="424"/>
      <c r="U577" s="424"/>
      <c r="V577" s="424"/>
      <c r="W577" s="424"/>
      <c r="X577" s="424"/>
      <c r="Y577" s="424"/>
      <c r="Z577" s="424"/>
    </row>
    <row r="578" spans="1:26" ht="15.75" customHeight="1" x14ac:dyDescent="0.25">
      <c r="A578" s="424"/>
      <c r="B578" s="424"/>
      <c r="C578" s="424"/>
      <c r="D578" s="424"/>
      <c r="E578" s="424"/>
      <c r="F578" s="424"/>
      <c r="G578" s="424"/>
      <c r="H578" s="424"/>
      <c r="I578" s="424"/>
      <c r="J578" s="424"/>
      <c r="K578" s="424"/>
      <c r="L578" s="424"/>
      <c r="M578" s="424"/>
      <c r="N578" s="424"/>
      <c r="O578" s="424"/>
      <c r="P578" s="424"/>
      <c r="Q578" s="424"/>
      <c r="R578" s="424"/>
      <c r="S578" s="424"/>
      <c r="T578" s="424"/>
      <c r="U578" s="424"/>
      <c r="V578" s="424"/>
      <c r="W578" s="424"/>
      <c r="X578" s="424"/>
      <c r="Y578" s="424"/>
      <c r="Z578" s="424"/>
    </row>
    <row r="579" spans="1:26" ht="15.75" customHeight="1" x14ac:dyDescent="0.25">
      <c r="A579" s="424"/>
      <c r="B579" s="424"/>
      <c r="C579" s="424"/>
      <c r="D579" s="424"/>
      <c r="E579" s="424"/>
      <c r="F579" s="424"/>
      <c r="G579" s="424"/>
      <c r="H579" s="424"/>
      <c r="I579" s="424"/>
      <c r="J579" s="424"/>
      <c r="K579" s="424"/>
      <c r="L579" s="424"/>
      <c r="M579" s="424"/>
      <c r="N579" s="424"/>
      <c r="O579" s="424"/>
      <c r="P579" s="424"/>
      <c r="Q579" s="424"/>
      <c r="R579" s="424"/>
      <c r="S579" s="424"/>
      <c r="T579" s="424"/>
      <c r="U579" s="424"/>
      <c r="V579" s="424"/>
      <c r="W579" s="424"/>
      <c r="X579" s="424"/>
      <c r="Y579" s="424"/>
      <c r="Z579" s="424"/>
    </row>
    <row r="580" spans="1:26" ht="15.75" customHeight="1" x14ac:dyDescent="0.25">
      <c r="A580" s="424"/>
      <c r="B580" s="424"/>
      <c r="C580" s="424"/>
      <c r="D580" s="424"/>
      <c r="E580" s="424"/>
      <c r="F580" s="424"/>
      <c r="G580" s="424"/>
      <c r="H580" s="424"/>
      <c r="I580" s="424"/>
      <c r="J580" s="424"/>
      <c r="K580" s="424"/>
      <c r="L580" s="424"/>
      <c r="M580" s="424"/>
      <c r="N580" s="424"/>
      <c r="O580" s="424"/>
      <c r="P580" s="424"/>
      <c r="Q580" s="424"/>
      <c r="R580" s="424"/>
      <c r="S580" s="424"/>
      <c r="T580" s="424"/>
      <c r="U580" s="424"/>
      <c r="V580" s="424"/>
      <c r="W580" s="424"/>
      <c r="X580" s="424"/>
      <c r="Y580" s="424"/>
      <c r="Z580" s="424"/>
    </row>
    <row r="581" spans="1:26" ht="15.75" customHeight="1" x14ac:dyDescent="0.25">
      <c r="A581" s="424"/>
      <c r="B581" s="424"/>
      <c r="C581" s="424"/>
      <c r="D581" s="424"/>
      <c r="E581" s="424"/>
      <c r="F581" s="424"/>
      <c r="G581" s="424"/>
      <c r="H581" s="424"/>
      <c r="I581" s="424"/>
      <c r="J581" s="424"/>
      <c r="K581" s="424"/>
      <c r="L581" s="424"/>
      <c r="M581" s="424"/>
      <c r="N581" s="424"/>
      <c r="O581" s="424"/>
      <c r="P581" s="424"/>
      <c r="Q581" s="424"/>
      <c r="R581" s="424"/>
      <c r="S581" s="424"/>
      <c r="T581" s="424"/>
      <c r="U581" s="424"/>
      <c r="V581" s="424"/>
      <c r="W581" s="424"/>
      <c r="X581" s="424"/>
      <c r="Y581" s="424"/>
      <c r="Z581" s="424"/>
    </row>
    <row r="582" spans="1:26" ht="15.75" customHeight="1" x14ac:dyDescent="0.25">
      <c r="A582" s="424"/>
      <c r="B582" s="424"/>
      <c r="C582" s="424"/>
      <c r="D582" s="424"/>
      <c r="E582" s="424"/>
      <c r="F582" s="424"/>
      <c r="G582" s="424"/>
      <c r="H582" s="424"/>
      <c r="I582" s="424"/>
      <c r="J582" s="424"/>
      <c r="K582" s="424"/>
      <c r="L582" s="424"/>
      <c r="M582" s="424"/>
      <c r="N582" s="424"/>
      <c r="O582" s="424"/>
      <c r="P582" s="424"/>
      <c r="Q582" s="424"/>
      <c r="R582" s="424"/>
      <c r="S582" s="424"/>
      <c r="T582" s="424"/>
      <c r="U582" s="424"/>
      <c r="V582" s="424"/>
      <c r="W582" s="424"/>
      <c r="X582" s="424"/>
      <c r="Y582" s="424"/>
      <c r="Z582" s="424"/>
    </row>
    <row r="583" spans="1:26" ht="15.75" customHeight="1" x14ac:dyDescent="0.25">
      <c r="A583" s="424"/>
      <c r="B583" s="424"/>
      <c r="C583" s="424"/>
      <c r="D583" s="424"/>
      <c r="E583" s="424"/>
      <c r="F583" s="424"/>
      <c r="G583" s="424"/>
      <c r="H583" s="424"/>
      <c r="I583" s="424"/>
      <c r="J583" s="424"/>
      <c r="K583" s="424"/>
      <c r="L583" s="424"/>
      <c r="M583" s="424"/>
      <c r="N583" s="424"/>
      <c r="O583" s="424"/>
      <c r="P583" s="424"/>
      <c r="Q583" s="424"/>
      <c r="R583" s="424"/>
      <c r="S583" s="424"/>
      <c r="T583" s="424"/>
      <c r="U583" s="424"/>
      <c r="V583" s="424"/>
      <c r="W583" s="424"/>
      <c r="X583" s="424"/>
      <c r="Y583" s="424"/>
      <c r="Z583" s="424"/>
    </row>
    <row r="584" spans="1:26" ht="15.75" customHeight="1" x14ac:dyDescent="0.25">
      <c r="A584" s="424"/>
      <c r="B584" s="424"/>
      <c r="C584" s="424"/>
      <c r="D584" s="424"/>
      <c r="E584" s="424"/>
      <c r="F584" s="424"/>
      <c r="G584" s="424"/>
      <c r="H584" s="424"/>
      <c r="I584" s="424"/>
      <c r="J584" s="424"/>
      <c r="K584" s="424"/>
      <c r="L584" s="424"/>
      <c r="M584" s="424"/>
      <c r="N584" s="424"/>
      <c r="O584" s="424"/>
      <c r="P584" s="424"/>
      <c r="Q584" s="424"/>
      <c r="R584" s="424"/>
      <c r="S584" s="424"/>
      <c r="T584" s="424"/>
      <c r="U584" s="424"/>
      <c r="V584" s="424"/>
      <c r="W584" s="424"/>
      <c r="X584" s="424"/>
      <c r="Y584" s="424"/>
      <c r="Z584" s="424"/>
    </row>
    <row r="585" spans="1:26" ht="15.75" customHeight="1" x14ac:dyDescent="0.25">
      <c r="A585" s="424"/>
      <c r="B585" s="424"/>
      <c r="C585" s="424"/>
      <c r="D585" s="424"/>
      <c r="E585" s="424"/>
      <c r="F585" s="424"/>
      <c r="G585" s="424"/>
      <c r="H585" s="424"/>
      <c r="I585" s="424"/>
      <c r="J585" s="424"/>
      <c r="K585" s="424"/>
      <c r="L585" s="424"/>
      <c r="M585" s="424"/>
      <c r="N585" s="424"/>
      <c r="O585" s="424"/>
      <c r="P585" s="424"/>
      <c r="Q585" s="424"/>
      <c r="R585" s="424"/>
      <c r="S585" s="424"/>
      <c r="T585" s="424"/>
      <c r="U585" s="424"/>
      <c r="V585" s="424"/>
      <c r="W585" s="424"/>
      <c r="X585" s="424"/>
      <c r="Y585" s="424"/>
      <c r="Z585" s="424"/>
    </row>
    <row r="586" spans="1:26" ht="15.75" customHeight="1" x14ac:dyDescent="0.25">
      <c r="A586" s="424"/>
      <c r="B586" s="424"/>
      <c r="C586" s="424"/>
      <c r="D586" s="424"/>
      <c r="E586" s="424"/>
      <c r="F586" s="424"/>
      <c r="G586" s="424"/>
      <c r="H586" s="424"/>
      <c r="I586" s="424"/>
      <c r="J586" s="424"/>
      <c r="K586" s="424"/>
      <c r="L586" s="424"/>
      <c r="M586" s="424"/>
      <c r="N586" s="424"/>
      <c r="O586" s="424"/>
      <c r="P586" s="424"/>
      <c r="Q586" s="424"/>
      <c r="R586" s="424"/>
      <c r="S586" s="424"/>
      <c r="T586" s="424"/>
      <c r="U586" s="424"/>
      <c r="V586" s="424"/>
      <c r="W586" s="424"/>
      <c r="X586" s="424"/>
      <c r="Y586" s="424"/>
      <c r="Z586" s="424"/>
    </row>
    <row r="587" spans="1:26" ht="15.75" customHeight="1" x14ac:dyDescent="0.25">
      <c r="A587" s="424"/>
      <c r="B587" s="424"/>
      <c r="C587" s="424"/>
      <c r="D587" s="424"/>
      <c r="E587" s="424"/>
      <c r="F587" s="424"/>
      <c r="G587" s="424"/>
      <c r="H587" s="424"/>
      <c r="I587" s="424"/>
      <c r="J587" s="424"/>
      <c r="K587" s="424"/>
      <c r="L587" s="424"/>
      <c r="M587" s="424"/>
      <c r="N587" s="424"/>
      <c r="O587" s="424"/>
      <c r="P587" s="424"/>
      <c r="Q587" s="424"/>
      <c r="R587" s="424"/>
      <c r="S587" s="424"/>
      <c r="T587" s="424"/>
      <c r="U587" s="424"/>
      <c r="V587" s="424"/>
      <c r="W587" s="424"/>
      <c r="X587" s="424"/>
      <c r="Y587" s="424"/>
      <c r="Z587" s="424"/>
    </row>
    <row r="588" spans="1:26" ht="15.75" customHeight="1" x14ac:dyDescent="0.25">
      <c r="A588" s="424"/>
      <c r="B588" s="424"/>
      <c r="C588" s="424"/>
      <c r="D588" s="424"/>
      <c r="E588" s="424"/>
      <c r="F588" s="424"/>
      <c r="G588" s="424"/>
      <c r="H588" s="424"/>
      <c r="I588" s="424"/>
      <c r="J588" s="424"/>
      <c r="K588" s="424"/>
      <c r="L588" s="424"/>
      <c r="M588" s="424"/>
      <c r="N588" s="424"/>
      <c r="O588" s="424"/>
      <c r="P588" s="424"/>
      <c r="Q588" s="424"/>
      <c r="R588" s="424"/>
      <c r="S588" s="424"/>
      <c r="T588" s="424"/>
      <c r="U588" s="424"/>
      <c r="V588" s="424"/>
      <c r="W588" s="424"/>
      <c r="X588" s="424"/>
      <c r="Y588" s="424"/>
      <c r="Z588" s="424"/>
    </row>
    <row r="589" spans="1:26" ht="15.75" customHeight="1" x14ac:dyDescent="0.25">
      <c r="A589" s="424"/>
      <c r="B589" s="424"/>
      <c r="C589" s="424"/>
      <c r="D589" s="424"/>
      <c r="E589" s="424"/>
      <c r="F589" s="424"/>
      <c r="G589" s="424"/>
      <c r="H589" s="424"/>
      <c r="I589" s="424"/>
      <c r="J589" s="424"/>
      <c r="K589" s="424"/>
      <c r="L589" s="424"/>
      <c r="M589" s="424"/>
      <c r="N589" s="424"/>
      <c r="O589" s="424"/>
      <c r="P589" s="424"/>
      <c r="Q589" s="424"/>
      <c r="R589" s="424"/>
      <c r="S589" s="424"/>
      <c r="T589" s="424"/>
      <c r="U589" s="424"/>
      <c r="V589" s="424"/>
      <c r="W589" s="424"/>
      <c r="X589" s="424"/>
      <c r="Y589" s="424"/>
      <c r="Z589" s="424"/>
    </row>
    <row r="590" spans="1:26" ht="15.75" customHeight="1" x14ac:dyDescent="0.25">
      <c r="A590" s="424"/>
      <c r="B590" s="424"/>
      <c r="C590" s="424"/>
      <c r="D590" s="424"/>
      <c r="E590" s="424"/>
      <c r="F590" s="424"/>
      <c r="G590" s="424"/>
      <c r="H590" s="424"/>
      <c r="I590" s="424"/>
      <c r="J590" s="424"/>
      <c r="K590" s="424"/>
      <c r="L590" s="424"/>
      <c r="M590" s="424"/>
      <c r="N590" s="424"/>
      <c r="O590" s="424"/>
      <c r="P590" s="424"/>
      <c r="Q590" s="424"/>
      <c r="R590" s="424"/>
      <c r="S590" s="424"/>
      <c r="T590" s="424"/>
      <c r="U590" s="424"/>
      <c r="V590" s="424"/>
      <c r="W590" s="424"/>
      <c r="X590" s="424"/>
      <c r="Y590" s="424"/>
      <c r="Z590" s="424"/>
    </row>
    <row r="591" spans="1:26" ht="15.75" customHeight="1" x14ac:dyDescent="0.25">
      <c r="A591" s="424"/>
      <c r="B591" s="424"/>
      <c r="C591" s="424"/>
      <c r="D591" s="424"/>
      <c r="E591" s="424"/>
      <c r="F591" s="424"/>
      <c r="G591" s="424"/>
      <c r="H591" s="424"/>
      <c r="I591" s="424"/>
      <c r="J591" s="424"/>
      <c r="K591" s="424"/>
      <c r="L591" s="424"/>
      <c r="M591" s="424"/>
      <c r="N591" s="424"/>
      <c r="O591" s="424"/>
      <c r="P591" s="424"/>
      <c r="Q591" s="424"/>
      <c r="R591" s="424"/>
      <c r="S591" s="424"/>
      <c r="T591" s="424"/>
      <c r="U591" s="424"/>
      <c r="V591" s="424"/>
      <c r="W591" s="424"/>
      <c r="X591" s="424"/>
      <c r="Y591" s="424"/>
      <c r="Z591" s="424"/>
    </row>
    <row r="592" spans="1:26" ht="15.75" customHeight="1" x14ac:dyDescent="0.25">
      <c r="A592" s="424"/>
      <c r="B592" s="424"/>
      <c r="C592" s="424"/>
      <c r="D592" s="424"/>
      <c r="E592" s="424"/>
      <c r="F592" s="424"/>
      <c r="G592" s="424"/>
      <c r="H592" s="424"/>
      <c r="I592" s="424"/>
      <c r="J592" s="424"/>
      <c r="K592" s="424"/>
      <c r="L592" s="424"/>
      <c r="M592" s="424"/>
      <c r="N592" s="424"/>
      <c r="O592" s="424"/>
      <c r="P592" s="424"/>
      <c r="Q592" s="424"/>
      <c r="R592" s="424"/>
      <c r="S592" s="424"/>
      <c r="T592" s="424"/>
      <c r="U592" s="424"/>
      <c r="V592" s="424"/>
      <c r="W592" s="424"/>
      <c r="X592" s="424"/>
      <c r="Y592" s="424"/>
      <c r="Z592" s="424"/>
    </row>
    <row r="593" spans="1:26" ht="15.75" customHeight="1" x14ac:dyDescent="0.25">
      <c r="A593" s="424"/>
      <c r="B593" s="424"/>
      <c r="C593" s="424"/>
      <c r="D593" s="424"/>
      <c r="E593" s="424"/>
      <c r="F593" s="424"/>
      <c r="G593" s="424"/>
      <c r="H593" s="424"/>
      <c r="I593" s="424"/>
      <c r="J593" s="424"/>
      <c r="K593" s="424"/>
      <c r="L593" s="424"/>
      <c r="M593" s="424"/>
      <c r="N593" s="424"/>
      <c r="O593" s="424"/>
      <c r="P593" s="424"/>
      <c r="Q593" s="424"/>
      <c r="R593" s="424"/>
      <c r="S593" s="424"/>
      <c r="T593" s="424"/>
      <c r="U593" s="424"/>
      <c r="V593" s="424"/>
      <c r="W593" s="424"/>
      <c r="X593" s="424"/>
      <c r="Y593" s="424"/>
      <c r="Z593" s="424"/>
    </row>
    <row r="594" spans="1:26" ht="15.75" customHeight="1" x14ac:dyDescent="0.25">
      <c r="A594" s="424"/>
      <c r="B594" s="424"/>
      <c r="C594" s="424"/>
      <c r="D594" s="424"/>
      <c r="E594" s="424"/>
      <c r="F594" s="424"/>
      <c r="G594" s="424"/>
      <c r="H594" s="424"/>
      <c r="I594" s="424"/>
      <c r="J594" s="424"/>
      <c r="K594" s="424"/>
      <c r="L594" s="424"/>
      <c r="M594" s="424"/>
      <c r="N594" s="424"/>
      <c r="O594" s="424"/>
      <c r="P594" s="424"/>
      <c r="Q594" s="424"/>
      <c r="R594" s="424"/>
      <c r="S594" s="424"/>
      <c r="T594" s="424"/>
      <c r="U594" s="424"/>
      <c r="V594" s="424"/>
      <c r="W594" s="424"/>
      <c r="X594" s="424"/>
      <c r="Y594" s="424"/>
      <c r="Z594" s="424"/>
    </row>
    <row r="595" spans="1:26" ht="15.75" customHeight="1" x14ac:dyDescent="0.25">
      <c r="A595" s="424"/>
      <c r="B595" s="424"/>
      <c r="C595" s="424"/>
      <c r="D595" s="424"/>
      <c r="E595" s="424"/>
      <c r="F595" s="424"/>
      <c r="G595" s="424"/>
      <c r="H595" s="424"/>
      <c r="I595" s="424"/>
      <c r="J595" s="424"/>
      <c r="K595" s="424"/>
      <c r="L595" s="424"/>
      <c r="M595" s="424"/>
      <c r="N595" s="424"/>
      <c r="O595" s="424"/>
      <c r="P595" s="424"/>
      <c r="Q595" s="424"/>
      <c r="R595" s="424"/>
      <c r="S595" s="424"/>
      <c r="T595" s="424"/>
      <c r="U595" s="424"/>
      <c r="V595" s="424"/>
      <c r="W595" s="424"/>
      <c r="X595" s="424"/>
      <c r="Y595" s="424"/>
      <c r="Z595" s="424"/>
    </row>
    <row r="596" spans="1:26" ht="15.75" customHeight="1" x14ac:dyDescent="0.25">
      <c r="A596" s="424"/>
      <c r="B596" s="424"/>
      <c r="C596" s="424"/>
      <c r="D596" s="424"/>
      <c r="E596" s="424"/>
      <c r="F596" s="424"/>
      <c r="G596" s="424"/>
      <c r="H596" s="424"/>
      <c r="I596" s="424"/>
      <c r="J596" s="424"/>
      <c r="K596" s="424"/>
      <c r="L596" s="424"/>
      <c r="M596" s="424"/>
      <c r="N596" s="424"/>
      <c r="O596" s="424"/>
      <c r="P596" s="424"/>
      <c r="Q596" s="424"/>
      <c r="R596" s="424"/>
      <c r="S596" s="424"/>
      <c r="T596" s="424"/>
      <c r="U596" s="424"/>
      <c r="V596" s="424"/>
      <c r="W596" s="424"/>
      <c r="X596" s="424"/>
      <c r="Y596" s="424"/>
      <c r="Z596" s="424"/>
    </row>
    <row r="597" spans="1:26" ht="15.75" customHeight="1" x14ac:dyDescent="0.25">
      <c r="A597" s="424"/>
      <c r="B597" s="424"/>
      <c r="C597" s="424"/>
      <c r="D597" s="424"/>
      <c r="E597" s="424"/>
      <c r="F597" s="424"/>
      <c r="G597" s="424"/>
      <c r="H597" s="424"/>
      <c r="I597" s="424"/>
      <c r="J597" s="424"/>
      <c r="K597" s="424"/>
      <c r="L597" s="424"/>
      <c r="M597" s="424"/>
      <c r="N597" s="424"/>
      <c r="O597" s="424"/>
      <c r="P597" s="424"/>
      <c r="Q597" s="424"/>
      <c r="R597" s="424"/>
      <c r="S597" s="424"/>
      <c r="T597" s="424"/>
      <c r="U597" s="424"/>
      <c r="V597" s="424"/>
      <c r="W597" s="424"/>
      <c r="X597" s="424"/>
      <c r="Y597" s="424"/>
      <c r="Z597" s="424"/>
    </row>
    <row r="598" spans="1:26" ht="15.75" customHeight="1" x14ac:dyDescent="0.25">
      <c r="A598" s="424"/>
      <c r="B598" s="424"/>
      <c r="C598" s="424"/>
      <c r="D598" s="424"/>
      <c r="E598" s="424"/>
      <c r="F598" s="424"/>
      <c r="G598" s="424"/>
      <c r="H598" s="424"/>
      <c r="I598" s="424"/>
      <c r="J598" s="424"/>
      <c r="K598" s="424"/>
      <c r="L598" s="424"/>
      <c r="M598" s="424"/>
      <c r="N598" s="424"/>
      <c r="O598" s="424"/>
      <c r="P598" s="424"/>
      <c r="Q598" s="424"/>
      <c r="R598" s="424"/>
      <c r="S598" s="424"/>
      <c r="T598" s="424"/>
      <c r="U598" s="424"/>
      <c r="V598" s="424"/>
      <c r="W598" s="424"/>
      <c r="X598" s="424"/>
      <c r="Y598" s="424"/>
      <c r="Z598" s="424"/>
    </row>
    <row r="599" spans="1:26" ht="15.75" customHeight="1" x14ac:dyDescent="0.25">
      <c r="A599" s="424"/>
      <c r="B599" s="424"/>
      <c r="C599" s="424"/>
      <c r="D599" s="424"/>
      <c r="E599" s="424"/>
      <c r="F599" s="424"/>
      <c r="G599" s="424"/>
      <c r="H599" s="424"/>
      <c r="I599" s="424"/>
      <c r="J599" s="424"/>
      <c r="K599" s="424"/>
      <c r="L599" s="424"/>
      <c r="M599" s="424"/>
      <c r="N599" s="424"/>
      <c r="O599" s="424"/>
      <c r="P599" s="424"/>
      <c r="Q599" s="424"/>
      <c r="R599" s="424"/>
      <c r="S599" s="424"/>
      <c r="T599" s="424"/>
      <c r="U599" s="424"/>
      <c r="V599" s="424"/>
      <c r="W599" s="424"/>
      <c r="X599" s="424"/>
      <c r="Y599" s="424"/>
      <c r="Z599" s="424"/>
    </row>
    <row r="600" spans="1:26" ht="15.75" customHeight="1" x14ac:dyDescent="0.25">
      <c r="A600" s="424"/>
      <c r="B600" s="424"/>
      <c r="C600" s="424"/>
      <c r="D600" s="424"/>
      <c r="E600" s="424"/>
      <c r="F600" s="424"/>
      <c r="G600" s="424"/>
      <c r="H600" s="424"/>
      <c r="I600" s="424"/>
      <c r="J600" s="424"/>
      <c r="K600" s="424"/>
      <c r="L600" s="424"/>
      <c r="M600" s="424"/>
      <c r="N600" s="424"/>
      <c r="O600" s="424"/>
      <c r="P600" s="424"/>
      <c r="Q600" s="424"/>
      <c r="R600" s="424"/>
      <c r="S600" s="424"/>
      <c r="T600" s="424"/>
      <c r="U600" s="424"/>
      <c r="V600" s="424"/>
      <c r="W600" s="424"/>
      <c r="X600" s="424"/>
      <c r="Y600" s="424"/>
      <c r="Z600" s="424"/>
    </row>
    <row r="601" spans="1:26" ht="15.75" customHeight="1" x14ac:dyDescent="0.25">
      <c r="A601" s="424"/>
      <c r="B601" s="424"/>
      <c r="C601" s="424"/>
      <c r="D601" s="424"/>
      <c r="E601" s="424"/>
      <c r="F601" s="424"/>
      <c r="G601" s="424"/>
      <c r="H601" s="424"/>
      <c r="I601" s="424"/>
      <c r="J601" s="424"/>
      <c r="K601" s="424"/>
      <c r="L601" s="424"/>
      <c r="M601" s="424"/>
      <c r="N601" s="424"/>
      <c r="O601" s="424"/>
      <c r="P601" s="424"/>
      <c r="Q601" s="424"/>
      <c r="R601" s="424"/>
      <c r="S601" s="424"/>
      <c r="T601" s="424"/>
      <c r="U601" s="424"/>
      <c r="V601" s="424"/>
      <c r="W601" s="424"/>
      <c r="X601" s="424"/>
      <c r="Y601" s="424"/>
      <c r="Z601" s="424"/>
    </row>
    <row r="602" spans="1:26" ht="15.75" customHeight="1" x14ac:dyDescent="0.25">
      <c r="A602" s="424"/>
      <c r="B602" s="424"/>
      <c r="C602" s="424"/>
      <c r="D602" s="424"/>
      <c r="E602" s="424"/>
      <c r="F602" s="424"/>
      <c r="G602" s="424"/>
      <c r="H602" s="424"/>
      <c r="I602" s="424"/>
      <c r="J602" s="424"/>
      <c r="K602" s="424"/>
      <c r="L602" s="424"/>
      <c r="M602" s="424"/>
      <c r="N602" s="424"/>
      <c r="O602" s="424"/>
      <c r="P602" s="424"/>
      <c r="Q602" s="424"/>
      <c r="R602" s="424"/>
      <c r="S602" s="424"/>
      <c r="T602" s="424"/>
      <c r="U602" s="424"/>
      <c r="V602" s="424"/>
      <c r="W602" s="424"/>
      <c r="X602" s="424"/>
      <c r="Y602" s="424"/>
      <c r="Z602" s="424"/>
    </row>
    <row r="603" spans="1:26" ht="15.75" customHeight="1" x14ac:dyDescent="0.25">
      <c r="A603" s="424"/>
      <c r="B603" s="424"/>
      <c r="C603" s="424"/>
      <c r="D603" s="424"/>
      <c r="E603" s="424"/>
      <c r="F603" s="424"/>
      <c r="G603" s="424"/>
      <c r="H603" s="424"/>
      <c r="I603" s="424"/>
      <c r="J603" s="424"/>
      <c r="K603" s="424"/>
      <c r="L603" s="424"/>
      <c r="M603" s="424"/>
      <c r="N603" s="424"/>
      <c r="O603" s="424"/>
      <c r="P603" s="424"/>
      <c r="Q603" s="424"/>
      <c r="R603" s="424"/>
      <c r="S603" s="424"/>
      <c r="T603" s="424"/>
      <c r="U603" s="424"/>
      <c r="V603" s="424"/>
      <c r="W603" s="424"/>
      <c r="X603" s="424"/>
      <c r="Y603" s="424"/>
      <c r="Z603" s="424"/>
    </row>
    <row r="604" spans="1:26" ht="15.75" customHeight="1" x14ac:dyDescent="0.25">
      <c r="A604" s="424"/>
      <c r="B604" s="424"/>
      <c r="C604" s="424"/>
      <c r="D604" s="424"/>
      <c r="E604" s="424"/>
      <c r="F604" s="424"/>
      <c r="G604" s="424"/>
      <c r="H604" s="424"/>
      <c r="I604" s="424"/>
      <c r="J604" s="424"/>
      <c r="K604" s="424"/>
      <c r="L604" s="424"/>
      <c r="M604" s="424"/>
      <c r="N604" s="424"/>
      <c r="O604" s="424"/>
      <c r="P604" s="424"/>
      <c r="Q604" s="424"/>
      <c r="R604" s="424"/>
      <c r="S604" s="424"/>
      <c r="T604" s="424"/>
      <c r="U604" s="424"/>
      <c r="V604" s="424"/>
      <c r="W604" s="424"/>
      <c r="X604" s="424"/>
      <c r="Y604" s="424"/>
      <c r="Z604" s="424"/>
    </row>
    <row r="605" spans="1:26" ht="15.75" customHeight="1" x14ac:dyDescent="0.25">
      <c r="A605" s="424"/>
      <c r="B605" s="424"/>
      <c r="C605" s="424"/>
      <c r="D605" s="424"/>
      <c r="E605" s="424"/>
      <c r="F605" s="424"/>
      <c r="G605" s="424"/>
      <c r="H605" s="424"/>
      <c r="I605" s="424"/>
      <c r="J605" s="424"/>
      <c r="K605" s="424"/>
      <c r="L605" s="424"/>
      <c r="M605" s="424"/>
      <c r="N605" s="424"/>
      <c r="O605" s="424"/>
      <c r="P605" s="424"/>
      <c r="Q605" s="424"/>
      <c r="R605" s="424"/>
      <c r="S605" s="424"/>
      <c r="T605" s="424"/>
      <c r="U605" s="424"/>
      <c r="V605" s="424"/>
      <c r="W605" s="424"/>
      <c r="X605" s="424"/>
      <c r="Y605" s="424"/>
      <c r="Z605" s="424"/>
    </row>
    <row r="606" spans="1:26" ht="15.75" customHeight="1" x14ac:dyDescent="0.25">
      <c r="A606" s="424"/>
      <c r="B606" s="424"/>
      <c r="C606" s="424"/>
      <c r="D606" s="424"/>
      <c r="E606" s="424"/>
      <c r="F606" s="424"/>
      <c r="G606" s="424"/>
      <c r="H606" s="424"/>
      <c r="I606" s="424"/>
      <c r="J606" s="424"/>
      <c r="K606" s="424"/>
      <c r="L606" s="424"/>
      <c r="M606" s="424"/>
      <c r="N606" s="424"/>
      <c r="O606" s="424"/>
      <c r="P606" s="424"/>
      <c r="Q606" s="424"/>
      <c r="R606" s="424"/>
      <c r="S606" s="424"/>
      <c r="T606" s="424"/>
      <c r="U606" s="424"/>
      <c r="V606" s="424"/>
      <c r="W606" s="424"/>
      <c r="X606" s="424"/>
      <c r="Y606" s="424"/>
      <c r="Z606" s="424"/>
    </row>
    <row r="607" spans="1:26" ht="15.75" customHeight="1" x14ac:dyDescent="0.25">
      <c r="A607" s="424"/>
      <c r="B607" s="424"/>
      <c r="C607" s="424"/>
      <c r="D607" s="424"/>
      <c r="E607" s="424"/>
      <c r="F607" s="424"/>
      <c r="G607" s="424"/>
      <c r="H607" s="424"/>
      <c r="I607" s="424"/>
      <c r="J607" s="424"/>
      <c r="K607" s="424"/>
      <c r="L607" s="424"/>
      <c r="M607" s="424"/>
      <c r="N607" s="424"/>
      <c r="O607" s="424"/>
      <c r="P607" s="424"/>
      <c r="Q607" s="424"/>
      <c r="R607" s="424"/>
      <c r="S607" s="424"/>
      <c r="T607" s="424"/>
      <c r="U607" s="424"/>
      <c r="V607" s="424"/>
      <c r="W607" s="424"/>
      <c r="X607" s="424"/>
      <c r="Y607" s="424"/>
      <c r="Z607" s="424"/>
    </row>
    <row r="608" spans="1:26" ht="15.75" customHeight="1" x14ac:dyDescent="0.25">
      <c r="A608" s="424"/>
      <c r="B608" s="424"/>
      <c r="C608" s="424"/>
      <c r="D608" s="424"/>
      <c r="E608" s="424"/>
      <c r="F608" s="424"/>
      <c r="G608" s="424"/>
      <c r="H608" s="424"/>
      <c r="I608" s="424"/>
      <c r="J608" s="424"/>
      <c r="K608" s="424"/>
      <c r="L608" s="424"/>
      <c r="M608" s="424"/>
      <c r="N608" s="424"/>
      <c r="O608" s="424"/>
      <c r="P608" s="424"/>
      <c r="Q608" s="424"/>
      <c r="R608" s="424"/>
      <c r="S608" s="424"/>
      <c r="T608" s="424"/>
      <c r="U608" s="424"/>
      <c r="V608" s="424"/>
      <c r="W608" s="424"/>
      <c r="X608" s="424"/>
      <c r="Y608" s="424"/>
      <c r="Z608" s="424"/>
    </row>
    <row r="609" spans="1:26" ht="15.75" customHeight="1" x14ac:dyDescent="0.25">
      <c r="A609" s="424"/>
      <c r="B609" s="424"/>
      <c r="C609" s="424"/>
      <c r="D609" s="424"/>
      <c r="E609" s="424"/>
      <c r="F609" s="424"/>
      <c r="G609" s="424"/>
      <c r="H609" s="424"/>
      <c r="I609" s="424"/>
      <c r="J609" s="424"/>
      <c r="K609" s="424"/>
      <c r="L609" s="424"/>
      <c r="M609" s="424"/>
      <c r="N609" s="424"/>
      <c r="O609" s="424"/>
      <c r="P609" s="424"/>
      <c r="Q609" s="424"/>
      <c r="R609" s="424"/>
      <c r="S609" s="424"/>
      <c r="T609" s="424"/>
      <c r="U609" s="424"/>
      <c r="V609" s="424"/>
      <c r="W609" s="424"/>
      <c r="X609" s="424"/>
      <c r="Y609" s="424"/>
      <c r="Z609" s="424"/>
    </row>
    <row r="610" spans="1:26" ht="15.75" customHeight="1" x14ac:dyDescent="0.25">
      <c r="A610" s="424"/>
      <c r="B610" s="424"/>
      <c r="C610" s="424"/>
      <c r="D610" s="424"/>
      <c r="E610" s="424"/>
      <c r="F610" s="424"/>
      <c r="G610" s="424"/>
      <c r="H610" s="424"/>
      <c r="I610" s="424"/>
      <c r="J610" s="424"/>
      <c r="K610" s="424"/>
      <c r="L610" s="424"/>
      <c r="M610" s="424"/>
      <c r="N610" s="424"/>
      <c r="O610" s="424"/>
      <c r="P610" s="424"/>
      <c r="Q610" s="424"/>
      <c r="R610" s="424"/>
      <c r="S610" s="424"/>
      <c r="T610" s="424"/>
      <c r="U610" s="424"/>
      <c r="V610" s="424"/>
      <c r="W610" s="424"/>
      <c r="X610" s="424"/>
      <c r="Y610" s="424"/>
      <c r="Z610" s="424"/>
    </row>
    <row r="611" spans="1:26" ht="15.75" customHeight="1" x14ac:dyDescent="0.25">
      <c r="A611" s="424"/>
      <c r="B611" s="424"/>
      <c r="C611" s="424"/>
      <c r="D611" s="424"/>
      <c r="E611" s="424"/>
      <c r="F611" s="424"/>
      <c r="G611" s="424"/>
      <c r="H611" s="424"/>
      <c r="I611" s="424"/>
      <c r="J611" s="424"/>
      <c r="K611" s="424"/>
      <c r="L611" s="424"/>
      <c r="M611" s="424"/>
      <c r="N611" s="424"/>
      <c r="O611" s="424"/>
      <c r="P611" s="424"/>
      <c r="Q611" s="424"/>
      <c r="R611" s="424"/>
      <c r="S611" s="424"/>
      <c r="T611" s="424"/>
      <c r="U611" s="424"/>
      <c r="V611" s="424"/>
      <c r="W611" s="424"/>
      <c r="X611" s="424"/>
      <c r="Y611" s="424"/>
      <c r="Z611" s="424"/>
    </row>
    <row r="612" spans="1:26" ht="15.75" customHeight="1" x14ac:dyDescent="0.25">
      <c r="A612" s="424"/>
      <c r="B612" s="424"/>
      <c r="C612" s="424"/>
      <c r="D612" s="424"/>
      <c r="E612" s="424"/>
      <c r="F612" s="424"/>
      <c r="G612" s="424"/>
      <c r="H612" s="424"/>
      <c r="I612" s="424"/>
      <c r="J612" s="424"/>
      <c r="K612" s="424"/>
      <c r="L612" s="424"/>
      <c r="M612" s="424"/>
      <c r="N612" s="424"/>
      <c r="O612" s="424"/>
      <c r="P612" s="424"/>
      <c r="Q612" s="424"/>
      <c r="R612" s="424"/>
      <c r="S612" s="424"/>
      <c r="T612" s="424"/>
      <c r="U612" s="424"/>
      <c r="V612" s="424"/>
      <c r="W612" s="424"/>
      <c r="X612" s="424"/>
      <c r="Y612" s="424"/>
      <c r="Z612" s="424"/>
    </row>
    <row r="613" spans="1:26" ht="15.75" customHeight="1" x14ac:dyDescent="0.25">
      <c r="A613" s="424"/>
      <c r="B613" s="424"/>
      <c r="C613" s="424"/>
      <c r="D613" s="424"/>
      <c r="E613" s="424"/>
      <c r="F613" s="424"/>
      <c r="G613" s="424"/>
      <c r="H613" s="424"/>
      <c r="I613" s="424"/>
      <c r="J613" s="424"/>
      <c r="K613" s="424"/>
      <c r="L613" s="424"/>
      <c r="M613" s="424"/>
      <c r="N613" s="424"/>
      <c r="O613" s="424"/>
      <c r="P613" s="424"/>
      <c r="Q613" s="424"/>
      <c r="R613" s="424"/>
      <c r="S613" s="424"/>
      <c r="T613" s="424"/>
      <c r="U613" s="424"/>
      <c r="V613" s="424"/>
      <c r="W613" s="424"/>
      <c r="X613" s="424"/>
      <c r="Y613" s="424"/>
      <c r="Z613" s="424"/>
    </row>
    <row r="614" spans="1:26" ht="15.75" customHeight="1" x14ac:dyDescent="0.25">
      <c r="A614" s="424"/>
      <c r="B614" s="424"/>
      <c r="C614" s="424"/>
      <c r="D614" s="424"/>
      <c r="E614" s="424"/>
      <c r="F614" s="424"/>
      <c r="G614" s="424"/>
      <c r="H614" s="424"/>
      <c r="I614" s="424"/>
      <c r="J614" s="424"/>
      <c r="K614" s="424"/>
      <c r="L614" s="424"/>
      <c r="M614" s="424"/>
      <c r="N614" s="424"/>
      <c r="O614" s="424"/>
      <c r="P614" s="424"/>
      <c r="Q614" s="424"/>
      <c r="R614" s="424"/>
      <c r="S614" s="424"/>
      <c r="T614" s="424"/>
      <c r="U614" s="424"/>
      <c r="V614" s="424"/>
      <c r="W614" s="424"/>
      <c r="X614" s="424"/>
      <c r="Y614" s="424"/>
      <c r="Z614" s="424"/>
    </row>
    <row r="615" spans="1:26" ht="15.75" customHeight="1" x14ac:dyDescent="0.25">
      <c r="A615" s="424"/>
      <c r="B615" s="424"/>
      <c r="C615" s="424"/>
      <c r="D615" s="424"/>
      <c r="E615" s="424"/>
      <c r="F615" s="424"/>
      <c r="G615" s="424"/>
      <c r="H615" s="424"/>
      <c r="I615" s="424"/>
      <c r="J615" s="424"/>
      <c r="K615" s="424"/>
      <c r="L615" s="424"/>
      <c r="M615" s="424"/>
      <c r="N615" s="424"/>
      <c r="O615" s="424"/>
      <c r="P615" s="424"/>
      <c r="Q615" s="424"/>
      <c r="R615" s="424"/>
      <c r="S615" s="424"/>
      <c r="T615" s="424"/>
      <c r="U615" s="424"/>
      <c r="V615" s="424"/>
      <c r="W615" s="424"/>
      <c r="X615" s="424"/>
      <c r="Y615" s="424"/>
      <c r="Z615" s="424"/>
    </row>
    <row r="616" spans="1:26" ht="15.75" customHeight="1" x14ac:dyDescent="0.25">
      <c r="A616" s="424"/>
      <c r="B616" s="424"/>
      <c r="C616" s="424"/>
      <c r="D616" s="424"/>
      <c r="E616" s="424"/>
      <c r="F616" s="424"/>
      <c r="G616" s="424"/>
      <c r="H616" s="424"/>
      <c r="I616" s="424"/>
      <c r="J616" s="424"/>
      <c r="K616" s="424"/>
      <c r="L616" s="424"/>
      <c r="M616" s="424"/>
      <c r="N616" s="424"/>
      <c r="O616" s="424"/>
      <c r="P616" s="424"/>
      <c r="Q616" s="424"/>
      <c r="R616" s="424"/>
      <c r="S616" s="424"/>
      <c r="T616" s="424"/>
      <c r="U616" s="424"/>
      <c r="V616" s="424"/>
      <c r="W616" s="424"/>
      <c r="X616" s="424"/>
      <c r="Y616" s="424"/>
      <c r="Z616" s="424"/>
    </row>
    <row r="617" spans="1:26" ht="15.75" customHeight="1" x14ac:dyDescent="0.25">
      <c r="A617" s="424"/>
      <c r="B617" s="424"/>
      <c r="C617" s="424"/>
      <c r="D617" s="424"/>
      <c r="E617" s="424"/>
      <c r="F617" s="424"/>
      <c r="G617" s="424"/>
      <c r="H617" s="424"/>
      <c r="I617" s="424"/>
      <c r="J617" s="424"/>
      <c r="K617" s="424"/>
      <c r="L617" s="424"/>
      <c r="M617" s="424"/>
      <c r="N617" s="424"/>
      <c r="O617" s="424"/>
      <c r="P617" s="424"/>
      <c r="Q617" s="424"/>
      <c r="R617" s="424"/>
      <c r="S617" s="424"/>
      <c r="T617" s="424"/>
      <c r="U617" s="424"/>
      <c r="V617" s="424"/>
      <c r="W617" s="424"/>
      <c r="X617" s="424"/>
      <c r="Y617" s="424"/>
      <c r="Z617" s="424"/>
    </row>
    <row r="618" spans="1:26" ht="15.75" customHeight="1" x14ac:dyDescent="0.25">
      <c r="A618" s="424"/>
      <c r="B618" s="424"/>
      <c r="C618" s="424"/>
      <c r="D618" s="424"/>
      <c r="E618" s="424"/>
      <c r="F618" s="424"/>
      <c r="G618" s="424"/>
      <c r="H618" s="424"/>
      <c r="I618" s="424"/>
      <c r="J618" s="424"/>
      <c r="K618" s="424"/>
      <c r="L618" s="424"/>
      <c r="M618" s="424"/>
      <c r="N618" s="424"/>
      <c r="O618" s="424"/>
      <c r="P618" s="424"/>
      <c r="Q618" s="424"/>
      <c r="R618" s="424"/>
      <c r="S618" s="424"/>
      <c r="T618" s="424"/>
      <c r="U618" s="424"/>
      <c r="V618" s="424"/>
      <c r="W618" s="424"/>
      <c r="X618" s="424"/>
      <c r="Y618" s="424"/>
      <c r="Z618" s="424"/>
    </row>
    <row r="619" spans="1:26" ht="15.75" customHeight="1" x14ac:dyDescent="0.25">
      <c r="A619" s="424"/>
      <c r="B619" s="424"/>
      <c r="C619" s="424"/>
      <c r="D619" s="424"/>
      <c r="E619" s="424"/>
      <c r="F619" s="424"/>
      <c r="G619" s="424"/>
      <c r="H619" s="424"/>
      <c r="I619" s="424"/>
      <c r="J619" s="424"/>
      <c r="K619" s="424"/>
      <c r="L619" s="424"/>
      <c r="M619" s="424"/>
      <c r="N619" s="424"/>
      <c r="O619" s="424"/>
      <c r="P619" s="424"/>
      <c r="Q619" s="424"/>
      <c r="R619" s="424"/>
      <c r="S619" s="424"/>
      <c r="T619" s="424"/>
      <c r="U619" s="424"/>
      <c r="V619" s="424"/>
      <c r="W619" s="424"/>
      <c r="X619" s="424"/>
      <c r="Y619" s="424"/>
      <c r="Z619" s="424"/>
    </row>
    <row r="620" spans="1:26" ht="15.75" customHeight="1" x14ac:dyDescent="0.25">
      <c r="A620" s="424"/>
      <c r="B620" s="424"/>
      <c r="C620" s="424"/>
      <c r="D620" s="424"/>
      <c r="E620" s="424"/>
      <c r="F620" s="424"/>
      <c r="G620" s="424"/>
      <c r="H620" s="424"/>
      <c r="I620" s="424"/>
      <c r="J620" s="424"/>
      <c r="K620" s="424"/>
      <c r="L620" s="424"/>
      <c r="M620" s="424"/>
      <c r="N620" s="424"/>
      <c r="O620" s="424"/>
      <c r="P620" s="424"/>
      <c r="Q620" s="424"/>
      <c r="R620" s="424"/>
      <c r="S620" s="424"/>
      <c r="T620" s="424"/>
      <c r="U620" s="424"/>
      <c r="V620" s="424"/>
      <c r="W620" s="424"/>
      <c r="X620" s="424"/>
      <c r="Y620" s="424"/>
      <c r="Z620" s="424"/>
    </row>
    <row r="621" spans="1:26" ht="15.75" customHeight="1" x14ac:dyDescent="0.25">
      <c r="A621" s="424"/>
      <c r="B621" s="424"/>
      <c r="C621" s="424"/>
      <c r="D621" s="424"/>
      <c r="E621" s="424"/>
      <c r="F621" s="424"/>
      <c r="G621" s="424"/>
      <c r="H621" s="424"/>
      <c r="I621" s="424"/>
      <c r="J621" s="424"/>
      <c r="K621" s="424"/>
      <c r="L621" s="424"/>
      <c r="M621" s="424"/>
      <c r="N621" s="424"/>
      <c r="O621" s="424"/>
      <c r="P621" s="424"/>
      <c r="Q621" s="424"/>
      <c r="R621" s="424"/>
      <c r="S621" s="424"/>
      <c r="T621" s="424"/>
      <c r="U621" s="424"/>
      <c r="V621" s="424"/>
      <c r="W621" s="424"/>
      <c r="X621" s="424"/>
      <c r="Y621" s="424"/>
      <c r="Z621" s="424"/>
    </row>
    <row r="622" spans="1:26" ht="15.75" customHeight="1" x14ac:dyDescent="0.25">
      <c r="A622" s="424"/>
      <c r="B622" s="424"/>
      <c r="C622" s="424"/>
      <c r="D622" s="424"/>
      <c r="E622" s="424"/>
      <c r="F622" s="424"/>
      <c r="G622" s="424"/>
      <c r="H622" s="424"/>
      <c r="I622" s="424"/>
      <c r="J622" s="424"/>
      <c r="K622" s="424"/>
      <c r="L622" s="424"/>
      <c r="M622" s="424"/>
      <c r="N622" s="424"/>
      <c r="O622" s="424"/>
      <c r="P622" s="424"/>
      <c r="Q622" s="424"/>
      <c r="R622" s="424"/>
      <c r="S622" s="424"/>
      <c r="T622" s="424"/>
      <c r="U622" s="424"/>
      <c r="V622" s="424"/>
      <c r="W622" s="424"/>
      <c r="X622" s="424"/>
      <c r="Y622" s="424"/>
      <c r="Z622" s="424"/>
    </row>
    <row r="623" spans="1:26" ht="15.75" customHeight="1" x14ac:dyDescent="0.25">
      <c r="A623" s="424"/>
      <c r="B623" s="424"/>
      <c r="C623" s="424"/>
      <c r="D623" s="424"/>
      <c r="E623" s="424"/>
      <c r="F623" s="424"/>
      <c r="G623" s="424"/>
      <c r="H623" s="424"/>
      <c r="I623" s="424"/>
      <c r="J623" s="424"/>
      <c r="K623" s="424"/>
      <c r="L623" s="424"/>
      <c r="M623" s="424"/>
      <c r="N623" s="424"/>
      <c r="O623" s="424"/>
      <c r="P623" s="424"/>
      <c r="Q623" s="424"/>
      <c r="R623" s="424"/>
      <c r="S623" s="424"/>
      <c r="T623" s="424"/>
      <c r="U623" s="424"/>
      <c r="V623" s="424"/>
      <c r="W623" s="424"/>
      <c r="X623" s="424"/>
      <c r="Y623" s="424"/>
      <c r="Z623" s="424"/>
    </row>
    <row r="624" spans="1:26" ht="15.75" customHeight="1" x14ac:dyDescent="0.25">
      <c r="A624" s="424"/>
      <c r="B624" s="424"/>
      <c r="C624" s="424"/>
      <c r="D624" s="424"/>
      <c r="E624" s="424"/>
      <c r="F624" s="424"/>
      <c r="G624" s="424"/>
      <c r="H624" s="424"/>
      <c r="I624" s="424"/>
      <c r="J624" s="424"/>
      <c r="K624" s="424"/>
      <c r="L624" s="424"/>
      <c r="M624" s="424"/>
      <c r="N624" s="424"/>
      <c r="O624" s="424"/>
      <c r="P624" s="424"/>
      <c r="Q624" s="424"/>
      <c r="R624" s="424"/>
      <c r="S624" s="424"/>
      <c r="T624" s="424"/>
      <c r="U624" s="424"/>
      <c r="V624" s="424"/>
      <c r="W624" s="424"/>
      <c r="X624" s="424"/>
      <c r="Y624" s="424"/>
      <c r="Z624" s="424"/>
    </row>
    <row r="625" spans="1:26" ht="15.75" customHeight="1" x14ac:dyDescent="0.25">
      <c r="A625" s="424"/>
      <c r="B625" s="424"/>
      <c r="C625" s="424"/>
      <c r="D625" s="424"/>
      <c r="E625" s="424"/>
      <c r="F625" s="424"/>
      <c r="G625" s="424"/>
      <c r="H625" s="424"/>
      <c r="I625" s="424"/>
      <c r="J625" s="424"/>
      <c r="K625" s="424"/>
      <c r="L625" s="424"/>
      <c r="M625" s="424"/>
      <c r="N625" s="424"/>
      <c r="O625" s="424"/>
      <c r="P625" s="424"/>
      <c r="Q625" s="424"/>
      <c r="R625" s="424"/>
      <c r="S625" s="424"/>
      <c r="T625" s="424"/>
      <c r="U625" s="424"/>
      <c r="V625" s="424"/>
      <c r="W625" s="424"/>
      <c r="X625" s="424"/>
      <c r="Y625" s="424"/>
      <c r="Z625" s="424"/>
    </row>
    <row r="626" spans="1:26" ht="15.75" customHeight="1" x14ac:dyDescent="0.25">
      <c r="A626" s="424"/>
      <c r="B626" s="424"/>
      <c r="C626" s="424"/>
      <c r="D626" s="424"/>
      <c r="E626" s="424"/>
      <c r="F626" s="424"/>
      <c r="G626" s="424"/>
      <c r="H626" s="424"/>
      <c r="I626" s="424"/>
      <c r="J626" s="424"/>
      <c r="K626" s="424"/>
      <c r="L626" s="424"/>
      <c r="M626" s="424"/>
      <c r="N626" s="424"/>
      <c r="O626" s="424"/>
      <c r="P626" s="424"/>
      <c r="Q626" s="424"/>
      <c r="R626" s="424"/>
      <c r="S626" s="424"/>
      <c r="T626" s="424"/>
      <c r="U626" s="424"/>
      <c r="V626" s="424"/>
      <c r="W626" s="424"/>
      <c r="X626" s="424"/>
      <c r="Y626" s="424"/>
      <c r="Z626" s="424"/>
    </row>
    <row r="627" spans="1:26" ht="15.75" customHeight="1" x14ac:dyDescent="0.25">
      <c r="A627" s="424"/>
      <c r="B627" s="424"/>
      <c r="C627" s="424"/>
      <c r="D627" s="424"/>
      <c r="E627" s="424"/>
      <c r="F627" s="424"/>
      <c r="G627" s="424"/>
      <c r="H627" s="424"/>
      <c r="I627" s="424"/>
      <c r="J627" s="424"/>
      <c r="K627" s="424"/>
      <c r="L627" s="424"/>
      <c r="M627" s="424"/>
      <c r="N627" s="424"/>
      <c r="O627" s="424"/>
      <c r="P627" s="424"/>
      <c r="Q627" s="424"/>
      <c r="R627" s="424"/>
      <c r="S627" s="424"/>
      <c r="T627" s="424"/>
      <c r="U627" s="424"/>
      <c r="V627" s="424"/>
      <c r="W627" s="424"/>
      <c r="X627" s="424"/>
      <c r="Y627" s="424"/>
      <c r="Z627" s="424"/>
    </row>
    <row r="628" spans="1:26" ht="15.75" customHeight="1" x14ac:dyDescent="0.25">
      <c r="A628" s="424"/>
      <c r="B628" s="424"/>
      <c r="C628" s="424"/>
      <c r="D628" s="424"/>
      <c r="E628" s="424"/>
      <c r="F628" s="424"/>
      <c r="G628" s="424"/>
      <c r="H628" s="424"/>
      <c r="I628" s="424"/>
      <c r="J628" s="424"/>
      <c r="K628" s="424"/>
      <c r="L628" s="424"/>
      <c r="M628" s="424"/>
      <c r="N628" s="424"/>
      <c r="O628" s="424"/>
      <c r="P628" s="424"/>
      <c r="Q628" s="424"/>
      <c r="R628" s="424"/>
      <c r="S628" s="424"/>
      <c r="T628" s="424"/>
      <c r="U628" s="424"/>
      <c r="V628" s="424"/>
      <c r="W628" s="424"/>
      <c r="X628" s="424"/>
      <c r="Y628" s="424"/>
      <c r="Z628" s="424"/>
    </row>
    <row r="629" spans="1:26" ht="15.75" customHeight="1" x14ac:dyDescent="0.25">
      <c r="A629" s="424"/>
      <c r="B629" s="424"/>
      <c r="C629" s="424"/>
      <c r="D629" s="424"/>
      <c r="E629" s="424"/>
      <c r="F629" s="424"/>
      <c r="G629" s="424"/>
      <c r="H629" s="424"/>
      <c r="I629" s="424"/>
      <c r="J629" s="424"/>
      <c r="K629" s="424"/>
      <c r="L629" s="424"/>
      <c r="M629" s="424"/>
      <c r="N629" s="424"/>
      <c r="O629" s="424"/>
      <c r="P629" s="424"/>
      <c r="Q629" s="424"/>
      <c r="R629" s="424"/>
      <c r="S629" s="424"/>
      <c r="T629" s="424"/>
      <c r="U629" s="424"/>
      <c r="V629" s="424"/>
      <c r="W629" s="424"/>
      <c r="X629" s="424"/>
      <c r="Y629" s="424"/>
      <c r="Z629" s="424"/>
    </row>
    <row r="630" spans="1:26" ht="15.75" customHeight="1" x14ac:dyDescent="0.25">
      <c r="A630" s="424"/>
      <c r="B630" s="424"/>
      <c r="C630" s="424"/>
      <c r="D630" s="424"/>
      <c r="E630" s="424"/>
      <c r="F630" s="424"/>
      <c r="G630" s="424"/>
      <c r="H630" s="424"/>
      <c r="I630" s="424"/>
      <c r="J630" s="424"/>
      <c r="K630" s="424"/>
      <c r="L630" s="424"/>
      <c r="M630" s="424"/>
      <c r="N630" s="424"/>
      <c r="O630" s="424"/>
      <c r="P630" s="424"/>
      <c r="Q630" s="424"/>
      <c r="R630" s="424"/>
      <c r="S630" s="424"/>
      <c r="T630" s="424"/>
      <c r="U630" s="424"/>
      <c r="V630" s="424"/>
      <c r="W630" s="424"/>
      <c r="X630" s="424"/>
      <c r="Y630" s="424"/>
      <c r="Z630" s="424"/>
    </row>
    <row r="631" spans="1:26" ht="15.75" customHeight="1" x14ac:dyDescent="0.25">
      <c r="A631" s="424"/>
      <c r="B631" s="424"/>
      <c r="C631" s="424"/>
      <c r="D631" s="424"/>
      <c r="E631" s="424"/>
      <c r="F631" s="424"/>
      <c r="G631" s="424"/>
      <c r="H631" s="424"/>
      <c r="I631" s="424"/>
      <c r="J631" s="424"/>
      <c r="K631" s="424"/>
      <c r="L631" s="424"/>
      <c r="M631" s="424"/>
      <c r="N631" s="424"/>
      <c r="O631" s="424"/>
      <c r="P631" s="424"/>
      <c r="Q631" s="424"/>
      <c r="R631" s="424"/>
      <c r="S631" s="424"/>
      <c r="T631" s="424"/>
      <c r="U631" s="424"/>
      <c r="V631" s="424"/>
      <c r="W631" s="424"/>
      <c r="X631" s="424"/>
      <c r="Y631" s="424"/>
      <c r="Z631" s="424"/>
    </row>
    <row r="632" spans="1:26" ht="15.75" customHeight="1" x14ac:dyDescent="0.25">
      <c r="A632" s="424"/>
      <c r="B632" s="424"/>
      <c r="C632" s="424"/>
      <c r="D632" s="424"/>
      <c r="E632" s="424"/>
      <c r="F632" s="424"/>
      <c r="G632" s="424"/>
      <c r="H632" s="424"/>
      <c r="I632" s="424"/>
      <c r="J632" s="424"/>
      <c r="K632" s="424"/>
      <c r="L632" s="424"/>
      <c r="M632" s="424"/>
      <c r="N632" s="424"/>
      <c r="O632" s="424"/>
      <c r="P632" s="424"/>
      <c r="Q632" s="424"/>
      <c r="R632" s="424"/>
      <c r="S632" s="424"/>
      <c r="T632" s="424"/>
      <c r="U632" s="424"/>
      <c r="V632" s="424"/>
      <c r="W632" s="424"/>
      <c r="X632" s="424"/>
      <c r="Y632" s="424"/>
      <c r="Z632" s="424"/>
    </row>
    <row r="633" spans="1:26" ht="15.75" customHeight="1" x14ac:dyDescent="0.25">
      <c r="A633" s="424"/>
      <c r="B633" s="424"/>
      <c r="C633" s="424"/>
      <c r="D633" s="424"/>
      <c r="E633" s="424"/>
      <c r="F633" s="424"/>
      <c r="G633" s="424"/>
      <c r="H633" s="424"/>
      <c r="I633" s="424"/>
      <c r="J633" s="424"/>
      <c r="K633" s="424"/>
      <c r="L633" s="424"/>
      <c r="M633" s="424"/>
      <c r="N633" s="424"/>
      <c r="O633" s="424"/>
      <c r="P633" s="424"/>
      <c r="Q633" s="424"/>
      <c r="R633" s="424"/>
      <c r="S633" s="424"/>
      <c r="T633" s="424"/>
      <c r="U633" s="424"/>
      <c r="V633" s="424"/>
      <c r="W633" s="424"/>
      <c r="X633" s="424"/>
      <c r="Y633" s="424"/>
      <c r="Z633" s="424"/>
    </row>
    <row r="634" spans="1:26" ht="15.75" customHeight="1" x14ac:dyDescent="0.25">
      <c r="A634" s="424"/>
      <c r="B634" s="424"/>
      <c r="C634" s="424"/>
      <c r="D634" s="424"/>
      <c r="E634" s="424"/>
      <c r="F634" s="424"/>
      <c r="G634" s="424"/>
      <c r="H634" s="424"/>
      <c r="I634" s="424"/>
      <c r="J634" s="424"/>
      <c r="K634" s="424"/>
      <c r="L634" s="424"/>
      <c r="M634" s="424"/>
      <c r="N634" s="424"/>
      <c r="O634" s="424"/>
      <c r="P634" s="424"/>
      <c r="Q634" s="424"/>
      <c r="R634" s="424"/>
      <c r="S634" s="424"/>
      <c r="T634" s="424"/>
      <c r="U634" s="424"/>
      <c r="V634" s="424"/>
      <c r="W634" s="424"/>
      <c r="X634" s="424"/>
      <c r="Y634" s="424"/>
      <c r="Z634" s="424"/>
    </row>
    <row r="635" spans="1:26" ht="15.75" customHeight="1" x14ac:dyDescent="0.25">
      <c r="A635" s="424"/>
      <c r="B635" s="424"/>
      <c r="C635" s="424"/>
      <c r="D635" s="424"/>
      <c r="E635" s="424"/>
      <c r="F635" s="424"/>
      <c r="G635" s="424"/>
      <c r="H635" s="424"/>
      <c r="I635" s="424"/>
      <c r="J635" s="424"/>
      <c r="K635" s="424"/>
      <c r="L635" s="424"/>
      <c r="M635" s="424"/>
      <c r="N635" s="424"/>
      <c r="O635" s="424"/>
      <c r="P635" s="424"/>
      <c r="Q635" s="424"/>
      <c r="R635" s="424"/>
      <c r="S635" s="424"/>
      <c r="T635" s="424"/>
      <c r="U635" s="424"/>
      <c r="V635" s="424"/>
      <c r="W635" s="424"/>
      <c r="X635" s="424"/>
      <c r="Y635" s="424"/>
      <c r="Z635" s="424"/>
    </row>
    <row r="636" spans="1:26" ht="15.75" customHeight="1" x14ac:dyDescent="0.25">
      <c r="A636" s="424"/>
      <c r="B636" s="424"/>
      <c r="C636" s="424"/>
      <c r="D636" s="424"/>
      <c r="E636" s="424"/>
      <c r="F636" s="424"/>
      <c r="G636" s="424"/>
      <c r="H636" s="424"/>
      <c r="I636" s="424"/>
      <c r="J636" s="424"/>
      <c r="K636" s="424"/>
      <c r="L636" s="424"/>
      <c r="M636" s="424"/>
      <c r="N636" s="424"/>
      <c r="O636" s="424"/>
      <c r="P636" s="424"/>
      <c r="Q636" s="424"/>
      <c r="R636" s="424"/>
      <c r="S636" s="424"/>
      <c r="T636" s="424"/>
      <c r="U636" s="424"/>
      <c r="V636" s="424"/>
      <c r="W636" s="424"/>
      <c r="X636" s="424"/>
      <c r="Y636" s="424"/>
      <c r="Z636" s="424"/>
    </row>
    <row r="637" spans="1:26" ht="15.75" customHeight="1" x14ac:dyDescent="0.25">
      <c r="A637" s="424"/>
      <c r="B637" s="424"/>
      <c r="C637" s="424"/>
      <c r="D637" s="424"/>
      <c r="E637" s="424"/>
      <c r="F637" s="424"/>
      <c r="G637" s="424"/>
      <c r="H637" s="424"/>
      <c r="I637" s="424"/>
      <c r="J637" s="424"/>
      <c r="K637" s="424"/>
      <c r="L637" s="424"/>
      <c r="M637" s="424"/>
      <c r="N637" s="424"/>
      <c r="O637" s="424"/>
      <c r="P637" s="424"/>
      <c r="Q637" s="424"/>
      <c r="R637" s="424"/>
      <c r="S637" s="424"/>
      <c r="T637" s="424"/>
      <c r="U637" s="424"/>
      <c r="V637" s="424"/>
      <c r="W637" s="424"/>
      <c r="X637" s="424"/>
      <c r="Y637" s="424"/>
      <c r="Z637" s="424"/>
    </row>
    <row r="638" spans="1:26" ht="15.75" customHeight="1" x14ac:dyDescent="0.25">
      <c r="A638" s="424"/>
      <c r="B638" s="424"/>
      <c r="C638" s="424"/>
      <c r="D638" s="424"/>
      <c r="E638" s="424"/>
      <c r="F638" s="424"/>
      <c r="G638" s="424"/>
      <c r="H638" s="424"/>
      <c r="I638" s="424"/>
      <c r="J638" s="424"/>
      <c r="K638" s="424"/>
      <c r="L638" s="424"/>
      <c r="M638" s="424"/>
      <c r="N638" s="424"/>
      <c r="O638" s="424"/>
      <c r="P638" s="424"/>
      <c r="Q638" s="424"/>
      <c r="R638" s="424"/>
      <c r="S638" s="424"/>
      <c r="T638" s="424"/>
      <c r="U638" s="424"/>
      <c r="V638" s="424"/>
      <c r="W638" s="424"/>
      <c r="X638" s="424"/>
      <c r="Y638" s="424"/>
      <c r="Z638" s="424"/>
    </row>
    <row r="639" spans="1:26" ht="15.75" customHeight="1" x14ac:dyDescent="0.25">
      <c r="A639" s="424"/>
      <c r="B639" s="424"/>
      <c r="C639" s="424"/>
      <c r="D639" s="424"/>
      <c r="E639" s="424"/>
      <c r="F639" s="424"/>
      <c r="G639" s="424"/>
      <c r="H639" s="424"/>
      <c r="I639" s="424"/>
      <c r="J639" s="424"/>
      <c r="K639" s="424"/>
      <c r="L639" s="424"/>
      <c r="M639" s="424"/>
      <c r="N639" s="424"/>
      <c r="O639" s="424"/>
      <c r="P639" s="424"/>
      <c r="Q639" s="424"/>
      <c r="R639" s="424"/>
      <c r="S639" s="424"/>
      <c r="T639" s="424"/>
      <c r="U639" s="424"/>
      <c r="V639" s="424"/>
      <c r="W639" s="424"/>
      <c r="X639" s="424"/>
      <c r="Y639" s="424"/>
      <c r="Z639" s="424"/>
    </row>
    <row r="640" spans="1:26" ht="15.75" customHeight="1" x14ac:dyDescent="0.25">
      <c r="A640" s="424"/>
      <c r="B640" s="424"/>
      <c r="C640" s="424"/>
      <c r="D640" s="424"/>
      <c r="E640" s="424"/>
      <c r="F640" s="424"/>
      <c r="G640" s="424"/>
      <c r="H640" s="424"/>
      <c r="I640" s="424"/>
      <c r="J640" s="424"/>
      <c r="K640" s="424"/>
      <c r="L640" s="424"/>
      <c r="M640" s="424"/>
      <c r="N640" s="424"/>
      <c r="O640" s="424"/>
      <c r="P640" s="424"/>
      <c r="Q640" s="424"/>
      <c r="R640" s="424"/>
      <c r="S640" s="424"/>
      <c r="T640" s="424"/>
      <c r="U640" s="424"/>
      <c r="V640" s="424"/>
      <c r="W640" s="424"/>
      <c r="X640" s="424"/>
      <c r="Y640" s="424"/>
      <c r="Z640" s="424"/>
    </row>
    <row r="641" spans="1:26" ht="15.75" customHeight="1" x14ac:dyDescent="0.25">
      <c r="A641" s="424"/>
      <c r="B641" s="424"/>
      <c r="C641" s="424"/>
      <c r="D641" s="424"/>
      <c r="E641" s="424"/>
      <c r="F641" s="424"/>
      <c r="G641" s="424"/>
      <c r="H641" s="424"/>
      <c r="I641" s="424"/>
      <c r="J641" s="424"/>
      <c r="K641" s="424"/>
      <c r="L641" s="424"/>
      <c r="M641" s="424"/>
      <c r="N641" s="424"/>
      <c r="O641" s="424"/>
      <c r="P641" s="424"/>
      <c r="Q641" s="424"/>
      <c r="R641" s="424"/>
      <c r="S641" s="424"/>
      <c r="T641" s="424"/>
      <c r="U641" s="424"/>
      <c r="V641" s="424"/>
      <c r="W641" s="424"/>
      <c r="X641" s="424"/>
      <c r="Y641" s="424"/>
      <c r="Z641" s="424"/>
    </row>
    <row r="642" spans="1:26" ht="15.75" customHeight="1" x14ac:dyDescent="0.25">
      <c r="A642" s="424"/>
      <c r="B642" s="424"/>
      <c r="C642" s="424"/>
      <c r="D642" s="424"/>
      <c r="E642" s="424"/>
      <c r="F642" s="424"/>
      <c r="G642" s="424"/>
      <c r="H642" s="424"/>
      <c r="I642" s="424"/>
      <c r="J642" s="424"/>
      <c r="K642" s="424"/>
      <c r="L642" s="424"/>
      <c r="M642" s="424"/>
      <c r="N642" s="424"/>
      <c r="O642" s="424"/>
      <c r="P642" s="424"/>
      <c r="Q642" s="424"/>
      <c r="R642" s="424"/>
      <c r="S642" s="424"/>
      <c r="T642" s="424"/>
      <c r="U642" s="424"/>
      <c r="V642" s="424"/>
      <c r="W642" s="424"/>
      <c r="X642" s="424"/>
      <c r="Y642" s="424"/>
      <c r="Z642" s="424"/>
    </row>
    <row r="643" spans="1:26" ht="15.75" customHeight="1" x14ac:dyDescent="0.25">
      <c r="A643" s="424"/>
      <c r="B643" s="424"/>
      <c r="C643" s="424"/>
      <c r="D643" s="424"/>
      <c r="E643" s="424"/>
      <c r="F643" s="424"/>
      <c r="G643" s="424"/>
      <c r="H643" s="424"/>
      <c r="I643" s="424"/>
      <c r="J643" s="424"/>
      <c r="K643" s="424"/>
      <c r="L643" s="424"/>
      <c r="M643" s="424"/>
      <c r="N643" s="424"/>
      <c r="O643" s="424"/>
      <c r="P643" s="424"/>
      <c r="Q643" s="424"/>
      <c r="R643" s="424"/>
      <c r="S643" s="424"/>
      <c r="T643" s="424"/>
      <c r="U643" s="424"/>
      <c r="V643" s="424"/>
      <c r="W643" s="424"/>
      <c r="X643" s="424"/>
      <c r="Y643" s="424"/>
      <c r="Z643" s="424"/>
    </row>
    <row r="644" spans="1:26" ht="15.75" customHeight="1" x14ac:dyDescent="0.25">
      <c r="A644" s="424"/>
      <c r="B644" s="424"/>
      <c r="C644" s="424"/>
      <c r="D644" s="424"/>
      <c r="E644" s="424"/>
      <c r="F644" s="424"/>
      <c r="G644" s="424"/>
      <c r="H644" s="424"/>
      <c r="I644" s="424"/>
      <c r="J644" s="424"/>
      <c r="K644" s="424"/>
      <c r="L644" s="424"/>
      <c r="M644" s="424"/>
      <c r="N644" s="424"/>
      <c r="O644" s="424"/>
      <c r="P644" s="424"/>
      <c r="Q644" s="424"/>
      <c r="R644" s="424"/>
      <c r="S644" s="424"/>
      <c r="T644" s="424"/>
      <c r="U644" s="424"/>
      <c r="V644" s="424"/>
      <c r="W644" s="424"/>
      <c r="X644" s="424"/>
      <c r="Y644" s="424"/>
      <c r="Z644" s="424"/>
    </row>
    <row r="645" spans="1:26" ht="15.75" customHeight="1" x14ac:dyDescent="0.25">
      <c r="A645" s="424"/>
      <c r="B645" s="424"/>
      <c r="C645" s="424"/>
      <c r="D645" s="424"/>
      <c r="E645" s="424"/>
      <c r="F645" s="424"/>
      <c r="G645" s="424"/>
      <c r="H645" s="424"/>
      <c r="I645" s="424"/>
      <c r="J645" s="424"/>
      <c r="K645" s="424"/>
      <c r="L645" s="424"/>
      <c r="M645" s="424"/>
      <c r="N645" s="424"/>
      <c r="O645" s="424"/>
      <c r="P645" s="424"/>
      <c r="Q645" s="424"/>
      <c r="R645" s="424"/>
      <c r="S645" s="424"/>
      <c r="T645" s="424"/>
      <c r="U645" s="424"/>
      <c r="V645" s="424"/>
      <c r="W645" s="424"/>
      <c r="X645" s="424"/>
      <c r="Y645" s="424"/>
      <c r="Z645" s="424"/>
    </row>
    <row r="646" spans="1:26" ht="15.75" customHeight="1" x14ac:dyDescent="0.25">
      <c r="A646" s="424"/>
      <c r="B646" s="424"/>
      <c r="C646" s="424"/>
      <c r="D646" s="424"/>
      <c r="E646" s="424"/>
      <c r="F646" s="424"/>
      <c r="G646" s="424"/>
      <c r="H646" s="424"/>
      <c r="I646" s="424"/>
      <c r="J646" s="424"/>
      <c r="K646" s="424"/>
      <c r="L646" s="424"/>
      <c r="M646" s="424"/>
      <c r="N646" s="424"/>
      <c r="O646" s="424"/>
      <c r="P646" s="424"/>
      <c r="Q646" s="424"/>
      <c r="R646" s="424"/>
      <c r="S646" s="424"/>
      <c r="T646" s="424"/>
      <c r="U646" s="424"/>
      <c r="V646" s="424"/>
      <c r="W646" s="424"/>
      <c r="X646" s="424"/>
      <c r="Y646" s="424"/>
      <c r="Z646" s="424"/>
    </row>
    <row r="647" spans="1:26" ht="15.75" customHeight="1" x14ac:dyDescent="0.25">
      <c r="A647" s="424"/>
      <c r="B647" s="424"/>
      <c r="C647" s="424"/>
      <c r="D647" s="424"/>
      <c r="E647" s="424"/>
      <c r="F647" s="424"/>
      <c r="G647" s="424"/>
      <c r="H647" s="424"/>
      <c r="I647" s="424"/>
      <c r="J647" s="424"/>
      <c r="K647" s="424"/>
      <c r="L647" s="424"/>
      <c r="M647" s="424"/>
      <c r="N647" s="424"/>
      <c r="O647" s="424"/>
      <c r="P647" s="424"/>
      <c r="Q647" s="424"/>
      <c r="R647" s="424"/>
      <c r="S647" s="424"/>
      <c r="T647" s="424"/>
      <c r="U647" s="424"/>
      <c r="V647" s="424"/>
      <c r="W647" s="424"/>
      <c r="X647" s="424"/>
      <c r="Y647" s="424"/>
      <c r="Z647" s="424"/>
    </row>
    <row r="648" spans="1:26" ht="15.75" customHeight="1" x14ac:dyDescent="0.25">
      <c r="A648" s="424"/>
      <c r="B648" s="424"/>
      <c r="C648" s="424"/>
      <c r="D648" s="424"/>
      <c r="E648" s="424"/>
      <c r="F648" s="424"/>
      <c r="G648" s="424"/>
      <c r="H648" s="424"/>
      <c r="I648" s="424"/>
      <c r="J648" s="424"/>
      <c r="K648" s="424"/>
      <c r="L648" s="424"/>
      <c r="M648" s="424"/>
      <c r="N648" s="424"/>
      <c r="O648" s="424"/>
      <c r="P648" s="424"/>
      <c r="Q648" s="424"/>
      <c r="R648" s="424"/>
      <c r="S648" s="424"/>
      <c r="T648" s="424"/>
      <c r="U648" s="424"/>
      <c r="V648" s="424"/>
      <c r="W648" s="424"/>
      <c r="X648" s="424"/>
      <c r="Y648" s="424"/>
      <c r="Z648" s="424"/>
    </row>
    <row r="649" spans="1:26" ht="15.75" customHeight="1" x14ac:dyDescent="0.25">
      <c r="A649" s="424"/>
      <c r="B649" s="424"/>
      <c r="C649" s="424"/>
      <c r="D649" s="424"/>
      <c r="E649" s="424"/>
      <c r="F649" s="424"/>
      <c r="G649" s="424"/>
      <c r="H649" s="424"/>
      <c r="I649" s="424"/>
      <c r="J649" s="424"/>
      <c r="K649" s="424"/>
      <c r="L649" s="424"/>
      <c r="M649" s="424"/>
      <c r="N649" s="424"/>
      <c r="O649" s="424"/>
      <c r="P649" s="424"/>
      <c r="Q649" s="424"/>
      <c r="R649" s="424"/>
      <c r="S649" s="424"/>
      <c r="T649" s="424"/>
      <c r="U649" s="424"/>
      <c r="V649" s="424"/>
      <c r="W649" s="424"/>
      <c r="X649" s="424"/>
      <c r="Y649" s="424"/>
      <c r="Z649" s="424"/>
    </row>
    <row r="650" spans="1:26" ht="15.75" customHeight="1" x14ac:dyDescent="0.25">
      <c r="A650" s="424"/>
      <c r="B650" s="424"/>
      <c r="C650" s="424"/>
      <c r="D650" s="424"/>
      <c r="E650" s="424"/>
      <c r="F650" s="424"/>
      <c r="G650" s="424"/>
      <c r="H650" s="424"/>
      <c r="I650" s="424"/>
      <c r="J650" s="424"/>
      <c r="K650" s="424"/>
      <c r="L650" s="424"/>
      <c r="M650" s="424"/>
      <c r="N650" s="424"/>
      <c r="O650" s="424"/>
      <c r="P650" s="424"/>
      <c r="Q650" s="424"/>
      <c r="R650" s="424"/>
      <c r="S650" s="424"/>
      <c r="T650" s="424"/>
      <c r="U650" s="424"/>
      <c r="V650" s="424"/>
      <c r="W650" s="424"/>
      <c r="X650" s="424"/>
      <c r="Y650" s="424"/>
      <c r="Z650" s="424"/>
    </row>
    <row r="651" spans="1:26" ht="15.75" customHeight="1" x14ac:dyDescent="0.25">
      <c r="A651" s="424"/>
      <c r="B651" s="424"/>
      <c r="C651" s="424"/>
      <c r="D651" s="424"/>
      <c r="E651" s="424"/>
      <c r="F651" s="424"/>
      <c r="G651" s="424"/>
      <c r="H651" s="424"/>
      <c r="I651" s="424"/>
      <c r="J651" s="424"/>
      <c r="K651" s="424"/>
      <c r="L651" s="424"/>
      <c r="M651" s="424"/>
      <c r="N651" s="424"/>
      <c r="O651" s="424"/>
      <c r="P651" s="424"/>
      <c r="Q651" s="424"/>
      <c r="R651" s="424"/>
      <c r="S651" s="424"/>
      <c r="T651" s="424"/>
      <c r="U651" s="424"/>
      <c r="V651" s="424"/>
      <c r="W651" s="424"/>
      <c r="X651" s="424"/>
      <c r="Y651" s="424"/>
      <c r="Z651" s="424"/>
    </row>
    <row r="652" spans="1:26" ht="15.75" customHeight="1" x14ac:dyDescent="0.25">
      <c r="A652" s="424"/>
      <c r="B652" s="424"/>
      <c r="C652" s="424"/>
      <c r="D652" s="424"/>
      <c r="E652" s="424"/>
      <c r="F652" s="424"/>
      <c r="G652" s="424"/>
      <c r="H652" s="424"/>
      <c r="I652" s="424"/>
      <c r="J652" s="424"/>
      <c r="K652" s="424"/>
      <c r="L652" s="424"/>
      <c r="M652" s="424"/>
      <c r="N652" s="424"/>
      <c r="O652" s="424"/>
      <c r="P652" s="424"/>
      <c r="Q652" s="424"/>
      <c r="R652" s="424"/>
      <c r="S652" s="424"/>
      <c r="T652" s="424"/>
      <c r="U652" s="424"/>
      <c r="V652" s="424"/>
      <c r="W652" s="424"/>
      <c r="X652" s="424"/>
      <c r="Y652" s="424"/>
      <c r="Z652" s="424"/>
    </row>
    <row r="653" spans="1:26" ht="15.75" customHeight="1" x14ac:dyDescent="0.25">
      <c r="A653" s="424"/>
      <c r="B653" s="424"/>
      <c r="C653" s="424"/>
      <c r="D653" s="424"/>
      <c r="E653" s="424"/>
      <c r="F653" s="424"/>
      <c r="G653" s="424"/>
      <c r="H653" s="424"/>
      <c r="I653" s="424"/>
      <c r="J653" s="424"/>
      <c r="K653" s="424"/>
      <c r="L653" s="424"/>
      <c r="M653" s="424"/>
      <c r="N653" s="424"/>
      <c r="O653" s="424"/>
      <c r="P653" s="424"/>
      <c r="Q653" s="424"/>
      <c r="R653" s="424"/>
      <c r="S653" s="424"/>
      <c r="T653" s="424"/>
      <c r="U653" s="424"/>
      <c r="V653" s="424"/>
      <c r="W653" s="424"/>
      <c r="X653" s="424"/>
      <c r="Y653" s="424"/>
      <c r="Z653" s="424"/>
    </row>
    <row r="654" spans="1:26" ht="15.75" customHeight="1" x14ac:dyDescent="0.25">
      <c r="A654" s="424"/>
      <c r="B654" s="424"/>
      <c r="C654" s="424"/>
      <c r="D654" s="424"/>
      <c r="E654" s="424"/>
      <c r="F654" s="424"/>
      <c r="G654" s="424"/>
      <c r="H654" s="424"/>
      <c r="I654" s="424"/>
      <c r="J654" s="424"/>
      <c r="K654" s="424"/>
      <c r="L654" s="424"/>
      <c r="M654" s="424"/>
      <c r="N654" s="424"/>
      <c r="O654" s="424"/>
      <c r="P654" s="424"/>
      <c r="Q654" s="424"/>
      <c r="R654" s="424"/>
      <c r="S654" s="424"/>
      <c r="T654" s="424"/>
      <c r="U654" s="424"/>
      <c r="V654" s="424"/>
      <c r="W654" s="424"/>
      <c r="X654" s="424"/>
      <c r="Y654" s="424"/>
      <c r="Z654" s="424"/>
    </row>
    <row r="655" spans="1:26" ht="15.75" customHeight="1" x14ac:dyDescent="0.25">
      <c r="A655" s="424"/>
      <c r="B655" s="424"/>
      <c r="C655" s="424"/>
      <c r="D655" s="424"/>
      <c r="E655" s="424"/>
      <c r="F655" s="424"/>
      <c r="G655" s="424"/>
      <c r="H655" s="424"/>
      <c r="I655" s="424"/>
      <c r="J655" s="424"/>
      <c r="K655" s="424"/>
      <c r="L655" s="424"/>
      <c r="M655" s="424"/>
      <c r="N655" s="424"/>
      <c r="O655" s="424"/>
      <c r="P655" s="424"/>
      <c r="Q655" s="424"/>
      <c r="R655" s="424"/>
      <c r="S655" s="424"/>
      <c r="T655" s="424"/>
      <c r="U655" s="424"/>
      <c r="V655" s="424"/>
      <c r="W655" s="424"/>
      <c r="X655" s="424"/>
      <c r="Y655" s="424"/>
      <c r="Z655" s="424"/>
    </row>
    <row r="656" spans="1:26" ht="15.75" customHeight="1" x14ac:dyDescent="0.25">
      <c r="A656" s="424"/>
      <c r="B656" s="424"/>
      <c r="C656" s="424"/>
      <c r="D656" s="424"/>
      <c r="E656" s="424"/>
      <c r="F656" s="424"/>
      <c r="G656" s="424"/>
      <c r="H656" s="424"/>
      <c r="I656" s="424"/>
      <c r="J656" s="424"/>
      <c r="K656" s="424"/>
      <c r="L656" s="424"/>
      <c r="M656" s="424"/>
      <c r="N656" s="424"/>
      <c r="O656" s="424"/>
      <c r="P656" s="424"/>
      <c r="Q656" s="424"/>
      <c r="R656" s="424"/>
      <c r="S656" s="424"/>
      <c r="T656" s="424"/>
      <c r="U656" s="424"/>
      <c r="V656" s="424"/>
      <c r="W656" s="424"/>
      <c r="X656" s="424"/>
      <c r="Y656" s="424"/>
      <c r="Z656" s="424"/>
    </row>
    <row r="657" spans="1:26" ht="15.75" customHeight="1" x14ac:dyDescent="0.25">
      <c r="A657" s="424"/>
      <c r="B657" s="424"/>
      <c r="C657" s="424"/>
      <c r="D657" s="424"/>
      <c r="E657" s="424"/>
      <c r="F657" s="424"/>
      <c r="G657" s="424"/>
      <c r="H657" s="424"/>
      <c r="I657" s="424"/>
      <c r="J657" s="424"/>
      <c r="K657" s="424"/>
      <c r="L657" s="424"/>
      <c r="M657" s="424"/>
      <c r="N657" s="424"/>
      <c r="O657" s="424"/>
      <c r="P657" s="424"/>
      <c r="Q657" s="424"/>
      <c r="R657" s="424"/>
      <c r="S657" s="424"/>
      <c r="T657" s="424"/>
      <c r="U657" s="424"/>
      <c r="V657" s="424"/>
      <c r="W657" s="424"/>
      <c r="X657" s="424"/>
      <c r="Y657" s="424"/>
      <c r="Z657" s="424"/>
    </row>
    <row r="658" spans="1:26" ht="15.75" customHeight="1" x14ac:dyDescent="0.25">
      <c r="A658" s="424"/>
      <c r="B658" s="424"/>
      <c r="C658" s="424"/>
      <c r="D658" s="424"/>
      <c r="E658" s="424"/>
      <c r="F658" s="424"/>
      <c r="G658" s="424"/>
      <c r="H658" s="424"/>
      <c r="I658" s="424"/>
      <c r="J658" s="424"/>
      <c r="K658" s="424"/>
      <c r="L658" s="424"/>
      <c r="M658" s="424"/>
      <c r="N658" s="424"/>
      <c r="O658" s="424"/>
      <c r="P658" s="424"/>
      <c r="Q658" s="424"/>
      <c r="R658" s="424"/>
      <c r="S658" s="424"/>
      <c r="T658" s="424"/>
      <c r="U658" s="424"/>
      <c r="V658" s="424"/>
      <c r="W658" s="424"/>
      <c r="X658" s="424"/>
      <c r="Y658" s="424"/>
      <c r="Z658" s="424"/>
    </row>
    <row r="659" spans="1:26" ht="15.75" customHeight="1" x14ac:dyDescent="0.25">
      <c r="A659" s="424"/>
      <c r="B659" s="424"/>
      <c r="C659" s="424"/>
      <c r="D659" s="424"/>
      <c r="E659" s="424"/>
      <c r="F659" s="424"/>
      <c r="G659" s="424"/>
      <c r="H659" s="424"/>
      <c r="I659" s="424"/>
      <c r="J659" s="424"/>
      <c r="K659" s="424"/>
      <c r="L659" s="424"/>
      <c r="M659" s="424"/>
      <c r="N659" s="424"/>
      <c r="O659" s="424"/>
      <c r="P659" s="424"/>
      <c r="Q659" s="424"/>
      <c r="R659" s="424"/>
      <c r="S659" s="424"/>
      <c r="T659" s="424"/>
      <c r="U659" s="424"/>
      <c r="V659" s="424"/>
      <c r="W659" s="424"/>
      <c r="X659" s="424"/>
      <c r="Y659" s="424"/>
      <c r="Z659" s="424"/>
    </row>
    <row r="660" spans="1:26" ht="15.75" customHeight="1" x14ac:dyDescent="0.25">
      <c r="A660" s="424"/>
      <c r="B660" s="424"/>
      <c r="C660" s="424"/>
      <c r="D660" s="424"/>
      <c r="E660" s="424"/>
      <c r="F660" s="424"/>
      <c r="G660" s="424"/>
      <c r="H660" s="424"/>
      <c r="I660" s="424"/>
      <c r="J660" s="424"/>
      <c r="K660" s="424"/>
      <c r="L660" s="424"/>
      <c r="M660" s="424"/>
      <c r="N660" s="424"/>
      <c r="O660" s="424"/>
      <c r="P660" s="424"/>
      <c r="Q660" s="424"/>
      <c r="R660" s="424"/>
      <c r="S660" s="424"/>
      <c r="T660" s="424"/>
      <c r="U660" s="424"/>
      <c r="V660" s="424"/>
      <c r="W660" s="424"/>
      <c r="X660" s="424"/>
      <c r="Y660" s="424"/>
      <c r="Z660" s="424"/>
    </row>
    <row r="661" spans="1:26" ht="15.75" customHeight="1" x14ac:dyDescent="0.25">
      <c r="A661" s="424"/>
      <c r="B661" s="424"/>
      <c r="C661" s="424"/>
      <c r="D661" s="424"/>
      <c r="E661" s="424"/>
      <c r="F661" s="424"/>
      <c r="G661" s="424"/>
      <c r="H661" s="424"/>
      <c r="I661" s="424"/>
      <c r="J661" s="424"/>
      <c r="K661" s="424"/>
      <c r="L661" s="424"/>
      <c r="M661" s="424"/>
      <c r="N661" s="424"/>
      <c r="O661" s="424"/>
      <c r="P661" s="424"/>
      <c r="Q661" s="424"/>
      <c r="R661" s="424"/>
      <c r="S661" s="424"/>
      <c r="T661" s="424"/>
      <c r="U661" s="424"/>
      <c r="V661" s="424"/>
      <c r="W661" s="424"/>
      <c r="X661" s="424"/>
      <c r="Y661" s="424"/>
      <c r="Z661" s="424"/>
    </row>
    <row r="662" spans="1:26" ht="15.75" customHeight="1" x14ac:dyDescent="0.25">
      <c r="A662" s="424"/>
      <c r="B662" s="424"/>
      <c r="C662" s="424"/>
      <c r="D662" s="424"/>
      <c r="E662" s="424"/>
      <c r="F662" s="424"/>
      <c r="G662" s="424"/>
      <c r="H662" s="424"/>
      <c r="I662" s="424"/>
      <c r="J662" s="424"/>
      <c r="K662" s="424"/>
      <c r="L662" s="424"/>
      <c r="M662" s="424"/>
      <c r="N662" s="424"/>
      <c r="O662" s="424"/>
      <c r="P662" s="424"/>
      <c r="Q662" s="424"/>
      <c r="R662" s="424"/>
      <c r="S662" s="424"/>
      <c r="T662" s="424"/>
      <c r="U662" s="424"/>
      <c r="V662" s="424"/>
      <c r="W662" s="424"/>
      <c r="X662" s="424"/>
      <c r="Y662" s="424"/>
      <c r="Z662" s="424"/>
    </row>
    <row r="663" spans="1:26" ht="15.75" customHeight="1" x14ac:dyDescent="0.25">
      <c r="A663" s="424"/>
      <c r="B663" s="424"/>
      <c r="C663" s="424"/>
      <c r="D663" s="424"/>
      <c r="E663" s="424"/>
      <c r="F663" s="424"/>
      <c r="G663" s="424"/>
      <c r="H663" s="424"/>
      <c r="I663" s="424"/>
      <c r="J663" s="424"/>
      <c r="K663" s="424"/>
      <c r="L663" s="424"/>
      <c r="M663" s="424"/>
      <c r="N663" s="424"/>
      <c r="O663" s="424"/>
      <c r="P663" s="424"/>
      <c r="Q663" s="424"/>
      <c r="R663" s="424"/>
      <c r="S663" s="424"/>
      <c r="T663" s="424"/>
      <c r="U663" s="424"/>
      <c r="V663" s="424"/>
      <c r="W663" s="424"/>
      <c r="X663" s="424"/>
      <c r="Y663" s="424"/>
      <c r="Z663" s="424"/>
    </row>
    <row r="664" spans="1:26" ht="15.75" customHeight="1" x14ac:dyDescent="0.25">
      <c r="A664" s="424"/>
      <c r="B664" s="424"/>
      <c r="C664" s="424"/>
      <c r="D664" s="424"/>
      <c r="E664" s="424"/>
      <c r="F664" s="424"/>
      <c r="G664" s="424"/>
      <c r="H664" s="424"/>
      <c r="I664" s="424"/>
      <c r="J664" s="424"/>
      <c r="K664" s="424"/>
      <c r="L664" s="424"/>
      <c r="M664" s="424"/>
      <c r="N664" s="424"/>
      <c r="O664" s="424"/>
      <c r="P664" s="424"/>
      <c r="Q664" s="424"/>
      <c r="R664" s="424"/>
      <c r="S664" s="424"/>
      <c r="T664" s="424"/>
      <c r="U664" s="424"/>
      <c r="V664" s="424"/>
      <c r="W664" s="424"/>
      <c r="X664" s="424"/>
      <c r="Y664" s="424"/>
      <c r="Z664" s="424"/>
    </row>
    <row r="665" spans="1:26" ht="15.75" customHeight="1" x14ac:dyDescent="0.25">
      <c r="A665" s="424"/>
      <c r="B665" s="424"/>
      <c r="C665" s="424"/>
      <c r="D665" s="424"/>
      <c r="E665" s="424"/>
      <c r="F665" s="424"/>
      <c r="G665" s="424"/>
      <c r="H665" s="424"/>
      <c r="I665" s="424"/>
      <c r="J665" s="424"/>
      <c r="K665" s="424"/>
      <c r="L665" s="424"/>
      <c r="M665" s="424"/>
      <c r="N665" s="424"/>
      <c r="O665" s="424"/>
      <c r="P665" s="424"/>
      <c r="Q665" s="424"/>
      <c r="R665" s="424"/>
      <c r="S665" s="424"/>
      <c r="T665" s="424"/>
      <c r="U665" s="424"/>
      <c r="V665" s="424"/>
      <c r="W665" s="424"/>
      <c r="X665" s="424"/>
      <c r="Y665" s="424"/>
      <c r="Z665" s="424"/>
    </row>
    <row r="666" spans="1:26" ht="15.75" customHeight="1" x14ac:dyDescent="0.25">
      <c r="A666" s="424"/>
      <c r="B666" s="424"/>
      <c r="C666" s="424"/>
      <c r="D666" s="424"/>
      <c r="E666" s="424"/>
      <c r="F666" s="424"/>
      <c r="G666" s="424"/>
      <c r="H666" s="424"/>
      <c r="I666" s="424"/>
      <c r="J666" s="424"/>
      <c r="K666" s="424"/>
      <c r="L666" s="424"/>
      <c r="M666" s="424"/>
      <c r="N666" s="424"/>
      <c r="O666" s="424"/>
      <c r="P666" s="424"/>
      <c r="Q666" s="424"/>
      <c r="R666" s="424"/>
      <c r="S666" s="424"/>
      <c r="T666" s="424"/>
      <c r="U666" s="424"/>
      <c r="V666" s="424"/>
      <c r="W666" s="424"/>
      <c r="X666" s="424"/>
      <c r="Y666" s="424"/>
      <c r="Z666" s="424"/>
    </row>
    <row r="667" spans="1:26" ht="15.75" customHeight="1" x14ac:dyDescent="0.25">
      <c r="A667" s="424"/>
      <c r="B667" s="424"/>
      <c r="C667" s="424"/>
      <c r="D667" s="424"/>
      <c r="E667" s="424"/>
      <c r="F667" s="424"/>
      <c r="G667" s="424"/>
      <c r="H667" s="424"/>
      <c r="I667" s="424"/>
      <c r="J667" s="424"/>
      <c r="K667" s="424"/>
      <c r="L667" s="424"/>
      <c r="M667" s="424"/>
      <c r="N667" s="424"/>
      <c r="O667" s="424"/>
      <c r="P667" s="424"/>
      <c r="Q667" s="424"/>
      <c r="R667" s="424"/>
      <c r="S667" s="424"/>
      <c r="T667" s="424"/>
      <c r="U667" s="424"/>
      <c r="V667" s="424"/>
      <c r="W667" s="424"/>
      <c r="X667" s="424"/>
      <c r="Y667" s="424"/>
      <c r="Z667" s="424"/>
    </row>
    <row r="668" spans="1:26" ht="15.75" customHeight="1" x14ac:dyDescent="0.25">
      <c r="A668" s="424"/>
      <c r="B668" s="424"/>
      <c r="C668" s="424"/>
      <c r="D668" s="424"/>
      <c r="E668" s="424"/>
      <c r="F668" s="424"/>
      <c r="G668" s="424"/>
      <c r="H668" s="424"/>
      <c r="I668" s="424"/>
      <c r="J668" s="424"/>
      <c r="K668" s="424"/>
      <c r="L668" s="424"/>
      <c r="M668" s="424"/>
      <c r="N668" s="424"/>
      <c r="O668" s="424"/>
      <c r="P668" s="424"/>
      <c r="Q668" s="424"/>
      <c r="R668" s="424"/>
      <c r="S668" s="424"/>
      <c r="T668" s="424"/>
      <c r="U668" s="424"/>
      <c r="V668" s="424"/>
      <c r="W668" s="424"/>
      <c r="X668" s="424"/>
      <c r="Y668" s="424"/>
      <c r="Z668" s="424"/>
    </row>
    <row r="669" spans="1:26" ht="15.75" customHeight="1" x14ac:dyDescent="0.25">
      <c r="A669" s="424"/>
      <c r="B669" s="424"/>
      <c r="C669" s="424"/>
      <c r="D669" s="424"/>
      <c r="E669" s="424"/>
      <c r="F669" s="424"/>
      <c r="G669" s="424"/>
      <c r="H669" s="424"/>
      <c r="I669" s="424"/>
      <c r="J669" s="424"/>
      <c r="K669" s="424"/>
      <c r="L669" s="424"/>
      <c r="M669" s="424"/>
      <c r="N669" s="424"/>
      <c r="O669" s="424"/>
      <c r="P669" s="424"/>
      <c r="Q669" s="424"/>
      <c r="R669" s="424"/>
      <c r="S669" s="424"/>
      <c r="T669" s="424"/>
      <c r="U669" s="424"/>
      <c r="V669" s="424"/>
      <c r="W669" s="424"/>
      <c r="X669" s="424"/>
      <c r="Y669" s="424"/>
      <c r="Z669" s="424"/>
    </row>
    <row r="670" spans="1:26" ht="15.75" customHeight="1" x14ac:dyDescent="0.25">
      <c r="A670" s="424"/>
      <c r="B670" s="424"/>
      <c r="C670" s="424"/>
      <c r="D670" s="424"/>
      <c r="E670" s="424"/>
      <c r="F670" s="424"/>
      <c r="G670" s="424"/>
      <c r="H670" s="424"/>
      <c r="I670" s="424"/>
      <c r="J670" s="424"/>
      <c r="K670" s="424"/>
      <c r="L670" s="424"/>
      <c r="M670" s="424"/>
      <c r="N670" s="424"/>
      <c r="O670" s="424"/>
      <c r="P670" s="424"/>
      <c r="Q670" s="424"/>
      <c r="R670" s="424"/>
      <c r="S670" s="424"/>
      <c r="T670" s="424"/>
      <c r="U670" s="424"/>
      <c r="V670" s="424"/>
      <c r="W670" s="424"/>
      <c r="X670" s="424"/>
      <c r="Y670" s="424"/>
      <c r="Z670" s="424"/>
    </row>
    <row r="671" spans="1:26" ht="15.75" customHeight="1" x14ac:dyDescent="0.25">
      <c r="A671" s="424"/>
      <c r="B671" s="424"/>
      <c r="C671" s="424"/>
      <c r="D671" s="424"/>
      <c r="E671" s="424"/>
      <c r="F671" s="424"/>
      <c r="G671" s="424"/>
      <c r="H671" s="424"/>
      <c r="I671" s="424"/>
      <c r="J671" s="424"/>
      <c r="K671" s="424"/>
      <c r="L671" s="424"/>
      <c r="M671" s="424"/>
      <c r="N671" s="424"/>
      <c r="O671" s="424"/>
      <c r="P671" s="424"/>
      <c r="Q671" s="424"/>
      <c r="R671" s="424"/>
      <c r="S671" s="424"/>
      <c r="T671" s="424"/>
      <c r="U671" s="424"/>
      <c r="V671" s="424"/>
      <c r="W671" s="424"/>
      <c r="X671" s="424"/>
      <c r="Y671" s="424"/>
      <c r="Z671" s="424"/>
    </row>
    <row r="672" spans="1:26" ht="15.75" customHeight="1" x14ac:dyDescent="0.25">
      <c r="A672" s="424"/>
      <c r="B672" s="424"/>
      <c r="C672" s="424"/>
      <c r="D672" s="424"/>
      <c r="E672" s="424"/>
      <c r="F672" s="424"/>
      <c r="G672" s="424"/>
      <c r="H672" s="424"/>
      <c r="I672" s="424"/>
      <c r="J672" s="424"/>
      <c r="K672" s="424"/>
      <c r="L672" s="424"/>
      <c r="M672" s="424"/>
      <c r="N672" s="424"/>
      <c r="O672" s="424"/>
      <c r="P672" s="424"/>
      <c r="Q672" s="424"/>
      <c r="R672" s="424"/>
      <c r="S672" s="424"/>
      <c r="T672" s="424"/>
      <c r="U672" s="424"/>
      <c r="V672" s="424"/>
      <c r="W672" s="424"/>
      <c r="X672" s="424"/>
      <c r="Y672" s="424"/>
      <c r="Z672" s="424"/>
    </row>
    <row r="673" spans="1:26" ht="15.75" customHeight="1" x14ac:dyDescent="0.25">
      <c r="A673" s="424"/>
      <c r="B673" s="424"/>
      <c r="C673" s="424"/>
      <c r="D673" s="424"/>
      <c r="E673" s="424"/>
      <c r="F673" s="424"/>
      <c r="G673" s="424"/>
      <c r="H673" s="424"/>
      <c r="I673" s="424"/>
      <c r="J673" s="424"/>
      <c r="K673" s="424"/>
      <c r="L673" s="424"/>
      <c r="M673" s="424"/>
      <c r="N673" s="424"/>
      <c r="O673" s="424"/>
      <c r="P673" s="424"/>
      <c r="Q673" s="424"/>
      <c r="R673" s="424"/>
      <c r="S673" s="424"/>
      <c r="T673" s="424"/>
      <c r="U673" s="424"/>
      <c r="V673" s="424"/>
      <c r="W673" s="424"/>
      <c r="X673" s="424"/>
      <c r="Y673" s="424"/>
      <c r="Z673" s="424"/>
    </row>
    <row r="674" spans="1:26" ht="15.75" customHeight="1" x14ac:dyDescent="0.25">
      <c r="A674" s="424"/>
      <c r="B674" s="424"/>
      <c r="C674" s="424"/>
      <c r="D674" s="424"/>
      <c r="E674" s="424"/>
      <c r="F674" s="424"/>
      <c r="G674" s="424"/>
      <c r="H674" s="424"/>
      <c r="I674" s="424"/>
      <c r="J674" s="424"/>
      <c r="K674" s="424"/>
      <c r="L674" s="424"/>
      <c r="M674" s="424"/>
      <c r="N674" s="424"/>
      <c r="O674" s="424"/>
      <c r="P674" s="424"/>
      <c r="Q674" s="424"/>
      <c r="R674" s="424"/>
      <c r="S674" s="424"/>
      <c r="T674" s="424"/>
      <c r="U674" s="424"/>
      <c r="V674" s="424"/>
      <c r="W674" s="424"/>
      <c r="X674" s="424"/>
      <c r="Y674" s="424"/>
      <c r="Z674" s="424"/>
    </row>
    <row r="675" spans="1:26" ht="15.75" customHeight="1" x14ac:dyDescent="0.25">
      <c r="A675" s="424"/>
      <c r="B675" s="424"/>
      <c r="C675" s="424"/>
      <c r="D675" s="424"/>
      <c r="E675" s="424"/>
      <c r="F675" s="424"/>
      <c r="G675" s="424"/>
      <c r="H675" s="424"/>
      <c r="I675" s="424"/>
      <c r="J675" s="424"/>
      <c r="K675" s="424"/>
      <c r="L675" s="424"/>
      <c r="M675" s="424"/>
      <c r="N675" s="424"/>
      <c r="O675" s="424"/>
      <c r="P675" s="424"/>
      <c r="Q675" s="424"/>
      <c r="R675" s="424"/>
      <c r="S675" s="424"/>
      <c r="T675" s="424"/>
      <c r="U675" s="424"/>
      <c r="V675" s="424"/>
      <c r="W675" s="424"/>
      <c r="X675" s="424"/>
      <c r="Y675" s="424"/>
      <c r="Z675" s="424"/>
    </row>
    <row r="676" spans="1:26" ht="15.75" customHeight="1" x14ac:dyDescent="0.25">
      <c r="A676" s="424"/>
      <c r="B676" s="424"/>
      <c r="C676" s="424"/>
      <c r="D676" s="424"/>
      <c r="E676" s="424"/>
      <c r="F676" s="424"/>
      <c r="G676" s="424"/>
      <c r="H676" s="424"/>
      <c r="I676" s="424"/>
      <c r="J676" s="424"/>
      <c r="K676" s="424"/>
      <c r="L676" s="424"/>
      <c r="M676" s="424"/>
      <c r="N676" s="424"/>
      <c r="O676" s="424"/>
      <c r="P676" s="424"/>
      <c r="Q676" s="424"/>
      <c r="R676" s="424"/>
      <c r="S676" s="424"/>
      <c r="T676" s="424"/>
      <c r="U676" s="424"/>
      <c r="V676" s="424"/>
      <c r="W676" s="424"/>
      <c r="X676" s="424"/>
      <c r="Y676" s="424"/>
      <c r="Z676" s="424"/>
    </row>
    <row r="677" spans="1:26" ht="15.75" customHeight="1" x14ac:dyDescent="0.25">
      <c r="A677" s="424"/>
      <c r="B677" s="424"/>
      <c r="C677" s="424"/>
      <c r="D677" s="424"/>
      <c r="E677" s="424"/>
      <c r="F677" s="424"/>
      <c r="G677" s="424"/>
      <c r="H677" s="424"/>
      <c r="I677" s="424"/>
      <c r="J677" s="424"/>
      <c r="K677" s="424"/>
      <c r="L677" s="424"/>
      <c r="M677" s="424"/>
      <c r="N677" s="424"/>
      <c r="O677" s="424"/>
      <c r="P677" s="424"/>
      <c r="Q677" s="424"/>
      <c r="R677" s="424"/>
      <c r="S677" s="424"/>
      <c r="T677" s="424"/>
      <c r="U677" s="424"/>
      <c r="V677" s="424"/>
      <c r="W677" s="424"/>
      <c r="X677" s="424"/>
      <c r="Y677" s="424"/>
      <c r="Z677" s="424"/>
    </row>
    <row r="678" spans="1:26" ht="15.75" customHeight="1" x14ac:dyDescent="0.25">
      <c r="A678" s="424"/>
      <c r="B678" s="424"/>
      <c r="C678" s="424"/>
      <c r="D678" s="424"/>
      <c r="E678" s="424"/>
      <c r="F678" s="424"/>
      <c r="G678" s="424"/>
      <c r="H678" s="424"/>
      <c r="I678" s="424"/>
      <c r="J678" s="424"/>
      <c r="K678" s="424"/>
      <c r="L678" s="424"/>
      <c r="M678" s="424"/>
      <c r="N678" s="424"/>
      <c r="O678" s="424"/>
      <c r="P678" s="424"/>
      <c r="Q678" s="424"/>
      <c r="R678" s="424"/>
      <c r="S678" s="424"/>
      <c r="T678" s="424"/>
      <c r="U678" s="424"/>
      <c r="V678" s="424"/>
      <c r="W678" s="424"/>
      <c r="X678" s="424"/>
      <c r="Y678" s="424"/>
      <c r="Z678" s="424"/>
    </row>
    <row r="679" spans="1:26" ht="15.75" customHeight="1" x14ac:dyDescent="0.25">
      <c r="A679" s="424"/>
      <c r="B679" s="424"/>
      <c r="C679" s="424"/>
      <c r="D679" s="424"/>
      <c r="E679" s="424"/>
      <c r="F679" s="424"/>
      <c r="G679" s="424"/>
      <c r="H679" s="424"/>
      <c r="I679" s="424"/>
      <c r="J679" s="424"/>
      <c r="K679" s="424"/>
      <c r="L679" s="424"/>
      <c r="M679" s="424"/>
      <c r="N679" s="424"/>
      <c r="O679" s="424"/>
      <c r="P679" s="424"/>
      <c r="Q679" s="424"/>
      <c r="R679" s="424"/>
      <c r="S679" s="424"/>
      <c r="T679" s="424"/>
      <c r="U679" s="424"/>
      <c r="V679" s="424"/>
      <c r="W679" s="424"/>
      <c r="X679" s="424"/>
      <c r="Y679" s="424"/>
      <c r="Z679" s="424"/>
    </row>
    <row r="680" spans="1:26" ht="15.75" customHeight="1" x14ac:dyDescent="0.25">
      <c r="A680" s="424"/>
      <c r="B680" s="424"/>
      <c r="C680" s="424"/>
      <c r="D680" s="424"/>
      <c r="E680" s="424"/>
      <c r="F680" s="424"/>
      <c r="G680" s="424"/>
      <c r="H680" s="424"/>
      <c r="I680" s="424"/>
      <c r="J680" s="424"/>
      <c r="K680" s="424"/>
      <c r="L680" s="424"/>
      <c r="M680" s="424"/>
      <c r="N680" s="424"/>
      <c r="O680" s="424"/>
      <c r="P680" s="424"/>
      <c r="Q680" s="424"/>
      <c r="R680" s="424"/>
      <c r="S680" s="424"/>
      <c r="T680" s="424"/>
      <c r="U680" s="424"/>
      <c r="V680" s="424"/>
      <c r="W680" s="424"/>
      <c r="X680" s="424"/>
      <c r="Y680" s="424"/>
      <c r="Z680" s="424"/>
    </row>
    <row r="681" spans="1:26" ht="15.75" customHeight="1" x14ac:dyDescent="0.25">
      <c r="A681" s="424"/>
      <c r="B681" s="424"/>
      <c r="C681" s="424"/>
      <c r="D681" s="424"/>
      <c r="E681" s="424"/>
      <c r="F681" s="424"/>
      <c r="G681" s="424"/>
      <c r="H681" s="424"/>
      <c r="I681" s="424"/>
      <c r="J681" s="424"/>
      <c r="K681" s="424"/>
      <c r="L681" s="424"/>
      <c r="M681" s="424"/>
      <c r="N681" s="424"/>
      <c r="O681" s="424"/>
      <c r="P681" s="424"/>
      <c r="Q681" s="424"/>
      <c r="R681" s="424"/>
      <c r="S681" s="424"/>
      <c r="T681" s="424"/>
      <c r="U681" s="424"/>
      <c r="V681" s="424"/>
      <c r="W681" s="424"/>
      <c r="X681" s="424"/>
      <c r="Y681" s="424"/>
      <c r="Z681" s="424"/>
    </row>
    <row r="682" spans="1:26" ht="15.75" customHeight="1" x14ac:dyDescent="0.25">
      <c r="A682" s="424"/>
      <c r="B682" s="424"/>
      <c r="C682" s="424"/>
      <c r="D682" s="424"/>
      <c r="E682" s="424"/>
      <c r="F682" s="424"/>
      <c r="G682" s="424"/>
      <c r="H682" s="424"/>
      <c r="I682" s="424"/>
      <c r="J682" s="424"/>
      <c r="K682" s="424"/>
      <c r="L682" s="424"/>
      <c r="M682" s="424"/>
      <c r="N682" s="424"/>
      <c r="O682" s="424"/>
      <c r="P682" s="424"/>
      <c r="Q682" s="424"/>
      <c r="R682" s="424"/>
      <c r="S682" s="424"/>
      <c r="T682" s="424"/>
      <c r="U682" s="424"/>
      <c r="V682" s="424"/>
      <c r="W682" s="424"/>
      <c r="X682" s="424"/>
      <c r="Y682" s="424"/>
      <c r="Z682" s="424"/>
    </row>
    <row r="683" spans="1:26" ht="15.75" customHeight="1" x14ac:dyDescent="0.25">
      <c r="A683" s="424"/>
      <c r="B683" s="424"/>
      <c r="C683" s="424"/>
      <c r="D683" s="424"/>
      <c r="E683" s="424"/>
      <c r="F683" s="424"/>
      <c r="G683" s="424"/>
      <c r="H683" s="424"/>
      <c r="I683" s="424"/>
      <c r="J683" s="424"/>
      <c r="K683" s="424"/>
      <c r="L683" s="424"/>
      <c r="M683" s="424"/>
      <c r="N683" s="424"/>
      <c r="O683" s="424"/>
      <c r="P683" s="424"/>
      <c r="Q683" s="424"/>
      <c r="R683" s="424"/>
      <c r="S683" s="424"/>
      <c r="T683" s="424"/>
      <c r="U683" s="424"/>
      <c r="V683" s="424"/>
      <c r="W683" s="424"/>
      <c r="X683" s="424"/>
      <c r="Y683" s="424"/>
      <c r="Z683" s="424"/>
    </row>
    <row r="684" spans="1:26" ht="15.75" customHeight="1" x14ac:dyDescent="0.25">
      <c r="A684" s="424"/>
      <c r="B684" s="424"/>
      <c r="C684" s="424"/>
      <c r="D684" s="424"/>
      <c r="E684" s="424"/>
      <c r="F684" s="424"/>
      <c r="G684" s="424"/>
      <c r="H684" s="424"/>
      <c r="I684" s="424"/>
      <c r="J684" s="424"/>
      <c r="K684" s="424"/>
      <c r="L684" s="424"/>
      <c r="M684" s="424"/>
      <c r="N684" s="424"/>
      <c r="O684" s="424"/>
      <c r="P684" s="424"/>
      <c r="Q684" s="424"/>
      <c r="R684" s="424"/>
      <c r="S684" s="424"/>
      <c r="T684" s="424"/>
      <c r="U684" s="424"/>
      <c r="V684" s="424"/>
      <c r="W684" s="424"/>
      <c r="X684" s="424"/>
      <c r="Y684" s="424"/>
      <c r="Z684" s="424"/>
    </row>
    <row r="685" spans="1:26" ht="15.75" customHeight="1" x14ac:dyDescent="0.25">
      <c r="A685" s="424"/>
      <c r="B685" s="424"/>
      <c r="C685" s="424"/>
      <c r="D685" s="424"/>
      <c r="E685" s="424"/>
      <c r="F685" s="424"/>
      <c r="G685" s="424"/>
      <c r="H685" s="424"/>
      <c r="I685" s="424"/>
      <c r="J685" s="424"/>
      <c r="K685" s="424"/>
      <c r="L685" s="424"/>
      <c r="M685" s="424"/>
      <c r="N685" s="424"/>
      <c r="O685" s="424"/>
      <c r="P685" s="424"/>
      <c r="Q685" s="424"/>
      <c r="R685" s="424"/>
      <c r="S685" s="424"/>
      <c r="T685" s="424"/>
      <c r="U685" s="424"/>
      <c r="V685" s="424"/>
      <c r="W685" s="424"/>
      <c r="X685" s="424"/>
      <c r="Y685" s="424"/>
      <c r="Z685" s="424"/>
    </row>
    <row r="686" spans="1:26" ht="15.75" customHeight="1" x14ac:dyDescent="0.25">
      <c r="A686" s="424"/>
      <c r="B686" s="424"/>
      <c r="C686" s="424"/>
      <c r="D686" s="424"/>
      <c r="E686" s="424"/>
      <c r="F686" s="424"/>
      <c r="G686" s="424"/>
      <c r="H686" s="424"/>
      <c r="I686" s="424"/>
      <c r="J686" s="424"/>
      <c r="K686" s="424"/>
      <c r="L686" s="424"/>
      <c r="M686" s="424"/>
      <c r="N686" s="424"/>
      <c r="O686" s="424"/>
      <c r="P686" s="424"/>
      <c r="Q686" s="424"/>
      <c r="R686" s="424"/>
      <c r="S686" s="424"/>
      <c r="T686" s="424"/>
      <c r="U686" s="424"/>
      <c r="V686" s="424"/>
      <c r="W686" s="424"/>
      <c r="X686" s="424"/>
      <c r="Y686" s="424"/>
      <c r="Z686" s="424"/>
    </row>
    <row r="687" spans="1:26" ht="15.75" customHeight="1" x14ac:dyDescent="0.25">
      <c r="A687" s="424"/>
      <c r="B687" s="424"/>
      <c r="C687" s="424"/>
      <c r="D687" s="424"/>
      <c r="E687" s="424"/>
      <c r="F687" s="424"/>
      <c r="G687" s="424"/>
      <c r="H687" s="424"/>
      <c r="I687" s="424"/>
      <c r="J687" s="424"/>
      <c r="K687" s="424"/>
      <c r="L687" s="424"/>
      <c r="M687" s="424"/>
      <c r="N687" s="424"/>
      <c r="O687" s="424"/>
      <c r="P687" s="424"/>
      <c r="Q687" s="424"/>
      <c r="R687" s="424"/>
      <c r="S687" s="424"/>
      <c r="T687" s="424"/>
      <c r="U687" s="424"/>
      <c r="V687" s="424"/>
      <c r="W687" s="424"/>
      <c r="X687" s="424"/>
      <c r="Y687" s="424"/>
      <c r="Z687" s="424"/>
    </row>
    <row r="688" spans="1:26" ht="15.75" customHeight="1" x14ac:dyDescent="0.25">
      <c r="A688" s="424"/>
      <c r="B688" s="424"/>
      <c r="C688" s="424"/>
      <c r="D688" s="424"/>
      <c r="E688" s="424"/>
      <c r="F688" s="424"/>
      <c r="G688" s="424"/>
      <c r="H688" s="424"/>
      <c r="I688" s="424"/>
      <c r="J688" s="424"/>
      <c r="K688" s="424"/>
      <c r="L688" s="424"/>
      <c r="M688" s="424"/>
      <c r="N688" s="424"/>
      <c r="O688" s="424"/>
      <c r="P688" s="424"/>
      <c r="Q688" s="424"/>
      <c r="R688" s="424"/>
      <c r="S688" s="424"/>
      <c r="T688" s="424"/>
      <c r="U688" s="424"/>
      <c r="V688" s="424"/>
      <c r="W688" s="424"/>
      <c r="X688" s="424"/>
      <c r="Y688" s="424"/>
      <c r="Z688" s="424"/>
    </row>
    <row r="689" spans="1:26" ht="15.75" customHeight="1" x14ac:dyDescent="0.25">
      <c r="A689" s="424"/>
      <c r="B689" s="424"/>
      <c r="C689" s="424"/>
      <c r="D689" s="424"/>
      <c r="E689" s="424"/>
      <c r="F689" s="424"/>
      <c r="G689" s="424"/>
      <c r="H689" s="424"/>
      <c r="I689" s="424"/>
      <c r="J689" s="424"/>
      <c r="K689" s="424"/>
      <c r="L689" s="424"/>
      <c r="M689" s="424"/>
      <c r="N689" s="424"/>
      <c r="O689" s="424"/>
      <c r="P689" s="424"/>
      <c r="Q689" s="424"/>
      <c r="R689" s="424"/>
      <c r="S689" s="424"/>
      <c r="T689" s="424"/>
      <c r="U689" s="424"/>
      <c r="V689" s="424"/>
      <c r="W689" s="424"/>
      <c r="X689" s="424"/>
      <c r="Y689" s="424"/>
      <c r="Z689" s="424"/>
    </row>
    <row r="690" spans="1:26" ht="15.75" customHeight="1" x14ac:dyDescent="0.25">
      <c r="A690" s="424"/>
      <c r="B690" s="424"/>
      <c r="C690" s="424"/>
      <c r="D690" s="424"/>
      <c r="E690" s="424"/>
      <c r="F690" s="424"/>
      <c r="G690" s="424"/>
      <c r="H690" s="424"/>
      <c r="I690" s="424"/>
      <c r="J690" s="424"/>
      <c r="K690" s="424"/>
      <c r="L690" s="424"/>
      <c r="M690" s="424"/>
      <c r="N690" s="424"/>
      <c r="O690" s="424"/>
      <c r="P690" s="424"/>
      <c r="Q690" s="424"/>
      <c r="R690" s="424"/>
      <c r="S690" s="424"/>
      <c r="T690" s="424"/>
      <c r="U690" s="424"/>
      <c r="V690" s="424"/>
      <c r="W690" s="424"/>
      <c r="X690" s="424"/>
      <c r="Y690" s="424"/>
      <c r="Z690" s="424"/>
    </row>
    <row r="691" spans="1:26" ht="15.75" customHeight="1" x14ac:dyDescent="0.25">
      <c r="A691" s="424"/>
      <c r="B691" s="424"/>
      <c r="C691" s="424"/>
      <c r="D691" s="424"/>
      <c r="E691" s="424"/>
      <c r="F691" s="424"/>
      <c r="G691" s="424"/>
      <c r="H691" s="424"/>
      <c r="I691" s="424"/>
      <c r="J691" s="424"/>
      <c r="K691" s="424"/>
      <c r="L691" s="424"/>
      <c r="M691" s="424"/>
      <c r="N691" s="424"/>
      <c r="O691" s="424"/>
      <c r="P691" s="424"/>
      <c r="Q691" s="424"/>
      <c r="R691" s="424"/>
      <c r="S691" s="424"/>
      <c r="T691" s="424"/>
      <c r="U691" s="424"/>
      <c r="V691" s="424"/>
      <c r="W691" s="424"/>
      <c r="X691" s="424"/>
      <c r="Y691" s="424"/>
      <c r="Z691" s="424"/>
    </row>
    <row r="692" spans="1:26" ht="15.75" customHeight="1" x14ac:dyDescent="0.25">
      <c r="A692" s="424"/>
      <c r="B692" s="424"/>
      <c r="C692" s="424"/>
      <c r="D692" s="424"/>
      <c r="E692" s="424"/>
      <c r="F692" s="424"/>
      <c r="G692" s="424"/>
      <c r="H692" s="424"/>
      <c r="I692" s="424"/>
      <c r="J692" s="424"/>
      <c r="K692" s="424"/>
      <c r="L692" s="424"/>
      <c r="M692" s="424"/>
      <c r="N692" s="424"/>
      <c r="O692" s="424"/>
      <c r="P692" s="424"/>
      <c r="Q692" s="424"/>
      <c r="R692" s="424"/>
      <c r="S692" s="424"/>
      <c r="T692" s="424"/>
      <c r="U692" s="424"/>
      <c r="V692" s="424"/>
      <c r="W692" s="424"/>
      <c r="X692" s="424"/>
      <c r="Y692" s="424"/>
      <c r="Z692" s="424"/>
    </row>
    <row r="693" spans="1:26" ht="15.75" customHeight="1" x14ac:dyDescent="0.25">
      <c r="A693" s="424"/>
      <c r="B693" s="424"/>
      <c r="C693" s="424"/>
      <c r="D693" s="424"/>
      <c r="E693" s="424"/>
      <c r="F693" s="424"/>
      <c r="G693" s="424"/>
      <c r="H693" s="424"/>
      <c r="I693" s="424"/>
      <c r="J693" s="424"/>
      <c r="K693" s="424"/>
      <c r="L693" s="424"/>
      <c r="M693" s="424"/>
      <c r="N693" s="424"/>
      <c r="O693" s="424"/>
      <c r="P693" s="424"/>
      <c r="Q693" s="424"/>
      <c r="R693" s="424"/>
      <c r="S693" s="424"/>
      <c r="T693" s="424"/>
      <c r="U693" s="424"/>
      <c r="V693" s="424"/>
      <c r="W693" s="424"/>
      <c r="X693" s="424"/>
      <c r="Y693" s="424"/>
      <c r="Z693" s="424"/>
    </row>
    <row r="694" spans="1:26" ht="15.75" customHeight="1" x14ac:dyDescent="0.25">
      <c r="A694" s="424"/>
      <c r="B694" s="424"/>
      <c r="C694" s="424"/>
      <c r="D694" s="424"/>
      <c r="E694" s="424"/>
      <c r="F694" s="424"/>
      <c r="G694" s="424"/>
      <c r="H694" s="424"/>
      <c r="I694" s="424"/>
      <c r="J694" s="424"/>
      <c r="K694" s="424"/>
      <c r="L694" s="424"/>
      <c r="M694" s="424"/>
      <c r="N694" s="424"/>
      <c r="O694" s="424"/>
      <c r="P694" s="424"/>
      <c r="Q694" s="424"/>
      <c r="R694" s="424"/>
      <c r="S694" s="424"/>
      <c r="T694" s="424"/>
      <c r="U694" s="424"/>
      <c r="V694" s="424"/>
      <c r="W694" s="424"/>
      <c r="X694" s="424"/>
      <c r="Y694" s="424"/>
      <c r="Z694" s="424"/>
    </row>
    <row r="695" spans="1:26" ht="15.75" customHeight="1" x14ac:dyDescent="0.25">
      <c r="A695" s="424"/>
      <c r="B695" s="424"/>
      <c r="C695" s="424"/>
      <c r="D695" s="424"/>
      <c r="E695" s="424"/>
      <c r="F695" s="424"/>
      <c r="G695" s="424"/>
      <c r="H695" s="424"/>
      <c r="I695" s="424"/>
      <c r="J695" s="424"/>
      <c r="K695" s="424"/>
      <c r="L695" s="424"/>
      <c r="M695" s="424"/>
      <c r="N695" s="424"/>
      <c r="O695" s="424"/>
      <c r="P695" s="424"/>
      <c r="Q695" s="424"/>
      <c r="R695" s="424"/>
      <c r="S695" s="424"/>
      <c r="T695" s="424"/>
      <c r="U695" s="424"/>
      <c r="V695" s="424"/>
      <c r="W695" s="424"/>
      <c r="X695" s="424"/>
      <c r="Y695" s="424"/>
      <c r="Z695" s="424"/>
    </row>
    <row r="696" spans="1:26" ht="15.75" customHeight="1" x14ac:dyDescent="0.25">
      <c r="A696" s="424"/>
      <c r="B696" s="424"/>
      <c r="C696" s="424"/>
      <c r="D696" s="424"/>
      <c r="E696" s="424"/>
      <c r="F696" s="424"/>
      <c r="G696" s="424"/>
      <c r="H696" s="424"/>
      <c r="I696" s="424"/>
      <c r="J696" s="424"/>
      <c r="K696" s="424"/>
      <c r="L696" s="424"/>
      <c r="M696" s="424"/>
      <c r="N696" s="424"/>
      <c r="O696" s="424"/>
      <c r="P696" s="424"/>
      <c r="Q696" s="424"/>
      <c r="R696" s="424"/>
      <c r="S696" s="424"/>
      <c r="T696" s="424"/>
      <c r="U696" s="424"/>
      <c r="V696" s="424"/>
      <c r="W696" s="424"/>
      <c r="X696" s="424"/>
      <c r="Y696" s="424"/>
      <c r="Z696" s="424"/>
    </row>
    <row r="697" spans="1:26" ht="15.75" customHeight="1" x14ac:dyDescent="0.25">
      <c r="A697" s="424"/>
      <c r="B697" s="424"/>
      <c r="C697" s="424"/>
      <c r="D697" s="424"/>
      <c r="E697" s="424"/>
      <c r="F697" s="424"/>
      <c r="G697" s="424"/>
      <c r="H697" s="424"/>
      <c r="I697" s="424"/>
      <c r="J697" s="424"/>
      <c r="K697" s="424"/>
      <c r="L697" s="424"/>
      <c r="M697" s="424"/>
      <c r="N697" s="424"/>
      <c r="O697" s="424"/>
      <c r="P697" s="424"/>
      <c r="Q697" s="424"/>
      <c r="R697" s="424"/>
      <c r="S697" s="424"/>
      <c r="T697" s="424"/>
      <c r="U697" s="424"/>
      <c r="V697" s="424"/>
      <c r="W697" s="424"/>
      <c r="X697" s="424"/>
      <c r="Y697" s="424"/>
      <c r="Z697" s="424"/>
    </row>
    <row r="698" spans="1:26" ht="15.75" customHeight="1" x14ac:dyDescent="0.25">
      <c r="A698" s="424"/>
      <c r="B698" s="424"/>
      <c r="C698" s="424"/>
      <c r="D698" s="424"/>
      <c r="E698" s="424"/>
      <c r="F698" s="424"/>
      <c r="G698" s="424"/>
      <c r="H698" s="424"/>
      <c r="I698" s="424"/>
      <c r="J698" s="424"/>
      <c r="K698" s="424"/>
      <c r="L698" s="424"/>
      <c r="M698" s="424"/>
      <c r="N698" s="424"/>
      <c r="O698" s="424"/>
      <c r="P698" s="424"/>
      <c r="Q698" s="424"/>
      <c r="R698" s="424"/>
      <c r="S698" s="424"/>
      <c r="T698" s="424"/>
      <c r="U698" s="424"/>
      <c r="V698" s="424"/>
      <c r="W698" s="424"/>
      <c r="X698" s="424"/>
      <c r="Y698" s="424"/>
      <c r="Z698" s="424"/>
    </row>
    <row r="699" spans="1:26" ht="15.75" customHeight="1" x14ac:dyDescent="0.25">
      <c r="A699" s="424"/>
      <c r="B699" s="424"/>
      <c r="C699" s="424"/>
      <c r="D699" s="424"/>
      <c r="E699" s="424"/>
      <c r="F699" s="424"/>
      <c r="G699" s="424"/>
      <c r="H699" s="424"/>
      <c r="I699" s="424"/>
      <c r="J699" s="424"/>
      <c r="K699" s="424"/>
      <c r="L699" s="424"/>
      <c r="M699" s="424"/>
      <c r="N699" s="424"/>
      <c r="O699" s="424"/>
      <c r="P699" s="424"/>
      <c r="Q699" s="424"/>
      <c r="R699" s="424"/>
      <c r="S699" s="424"/>
      <c r="T699" s="424"/>
      <c r="U699" s="424"/>
      <c r="V699" s="424"/>
      <c r="W699" s="424"/>
      <c r="X699" s="424"/>
      <c r="Y699" s="424"/>
      <c r="Z699" s="424"/>
    </row>
    <row r="700" spans="1:26" ht="15.75" customHeight="1" x14ac:dyDescent="0.25">
      <c r="A700" s="424"/>
      <c r="B700" s="424"/>
      <c r="C700" s="424"/>
      <c r="D700" s="424"/>
      <c r="E700" s="424"/>
      <c r="F700" s="424"/>
      <c r="G700" s="424"/>
      <c r="H700" s="424"/>
      <c r="I700" s="424"/>
      <c r="J700" s="424"/>
      <c r="K700" s="424"/>
      <c r="L700" s="424"/>
      <c r="M700" s="424"/>
      <c r="N700" s="424"/>
      <c r="O700" s="424"/>
      <c r="P700" s="424"/>
      <c r="Q700" s="424"/>
      <c r="R700" s="424"/>
      <c r="S700" s="424"/>
      <c r="T700" s="424"/>
      <c r="U700" s="424"/>
      <c r="V700" s="424"/>
      <c r="W700" s="424"/>
      <c r="X700" s="424"/>
      <c r="Y700" s="424"/>
      <c r="Z700" s="424"/>
    </row>
    <row r="701" spans="1:26" ht="15.75" customHeight="1" x14ac:dyDescent="0.25">
      <c r="A701" s="424"/>
      <c r="B701" s="424"/>
      <c r="C701" s="424"/>
      <c r="D701" s="424"/>
      <c r="E701" s="424"/>
      <c r="F701" s="424"/>
      <c r="G701" s="424"/>
      <c r="H701" s="424"/>
      <c r="I701" s="424"/>
      <c r="J701" s="424"/>
      <c r="K701" s="424"/>
      <c r="L701" s="424"/>
      <c r="M701" s="424"/>
      <c r="N701" s="424"/>
      <c r="O701" s="424"/>
      <c r="P701" s="424"/>
      <c r="Q701" s="424"/>
      <c r="R701" s="424"/>
      <c r="S701" s="424"/>
      <c r="T701" s="424"/>
      <c r="U701" s="424"/>
      <c r="V701" s="424"/>
      <c r="W701" s="424"/>
      <c r="X701" s="424"/>
      <c r="Y701" s="424"/>
      <c r="Z701" s="424"/>
    </row>
    <row r="702" spans="1:26" ht="15.75" customHeight="1" x14ac:dyDescent="0.25">
      <c r="A702" s="424"/>
      <c r="B702" s="424"/>
      <c r="C702" s="424"/>
      <c r="D702" s="424"/>
      <c r="E702" s="424"/>
      <c r="F702" s="424"/>
      <c r="G702" s="424"/>
      <c r="H702" s="424"/>
      <c r="I702" s="424"/>
      <c r="J702" s="424"/>
      <c r="K702" s="424"/>
      <c r="L702" s="424"/>
      <c r="M702" s="424"/>
      <c r="N702" s="424"/>
      <c r="O702" s="424"/>
      <c r="P702" s="424"/>
      <c r="Q702" s="424"/>
      <c r="R702" s="424"/>
      <c r="S702" s="424"/>
      <c r="T702" s="424"/>
      <c r="U702" s="424"/>
      <c r="V702" s="424"/>
      <c r="W702" s="424"/>
      <c r="X702" s="424"/>
      <c r="Y702" s="424"/>
      <c r="Z702" s="424"/>
    </row>
    <row r="703" spans="1:26" ht="15.75" customHeight="1" x14ac:dyDescent="0.25">
      <c r="A703" s="424"/>
      <c r="B703" s="424"/>
      <c r="C703" s="424"/>
      <c r="D703" s="424"/>
      <c r="E703" s="424"/>
      <c r="F703" s="424"/>
      <c r="G703" s="424"/>
      <c r="H703" s="424"/>
      <c r="I703" s="424"/>
      <c r="J703" s="424"/>
      <c r="K703" s="424"/>
      <c r="L703" s="424"/>
      <c r="M703" s="424"/>
      <c r="N703" s="424"/>
      <c r="O703" s="424"/>
      <c r="P703" s="424"/>
      <c r="Q703" s="424"/>
      <c r="R703" s="424"/>
      <c r="S703" s="424"/>
      <c r="T703" s="424"/>
      <c r="U703" s="424"/>
      <c r="V703" s="424"/>
      <c r="W703" s="424"/>
      <c r="X703" s="424"/>
      <c r="Y703" s="424"/>
      <c r="Z703" s="424"/>
    </row>
    <row r="704" spans="1:26" ht="15.75" customHeight="1" x14ac:dyDescent="0.25">
      <c r="A704" s="424"/>
      <c r="B704" s="424"/>
      <c r="C704" s="424"/>
      <c r="D704" s="424"/>
      <c r="E704" s="424"/>
      <c r="F704" s="424"/>
      <c r="G704" s="424"/>
      <c r="H704" s="424"/>
      <c r="I704" s="424"/>
      <c r="J704" s="424"/>
      <c r="K704" s="424"/>
      <c r="L704" s="424"/>
      <c r="M704" s="424"/>
      <c r="N704" s="424"/>
      <c r="O704" s="424"/>
      <c r="P704" s="424"/>
      <c r="Q704" s="424"/>
      <c r="R704" s="424"/>
      <c r="S704" s="424"/>
      <c r="T704" s="424"/>
      <c r="U704" s="424"/>
      <c r="V704" s="424"/>
      <c r="W704" s="424"/>
      <c r="X704" s="424"/>
      <c r="Y704" s="424"/>
      <c r="Z704" s="424"/>
    </row>
    <row r="705" spans="1:26" ht="15.75" customHeight="1" x14ac:dyDescent="0.25">
      <c r="A705" s="424"/>
      <c r="B705" s="424"/>
      <c r="C705" s="424"/>
      <c r="D705" s="424"/>
      <c r="E705" s="424"/>
      <c r="F705" s="424"/>
      <c r="G705" s="424"/>
      <c r="H705" s="424"/>
      <c r="I705" s="424"/>
      <c r="J705" s="424"/>
      <c r="K705" s="424"/>
      <c r="L705" s="424"/>
      <c r="M705" s="424"/>
      <c r="N705" s="424"/>
      <c r="O705" s="424"/>
      <c r="P705" s="424"/>
      <c r="Q705" s="424"/>
      <c r="R705" s="424"/>
      <c r="S705" s="424"/>
      <c r="T705" s="424"/>
      <c r="U705" s="424"/>
      <c r="V705" s="424"/>
      <c r="W705" s="424"/>
      <c r="X705" s="424"/>
      <c r="Y705" s="424"/>
      <c r="Z705" s="424"/>
    </row>
    <row r="706" spans="1:26" ht="15.75" customHeight="1" x14ac:dyDescent="0.25">
      <c r="A706" s="424"/>
      <c r="B706" s="424"/>
      <c r="C706" s="424"/>
      <c r="D706" s="424"/>
      <c r="E706" s="424"/>
      <c r="F706" s="424"/>
      <c r="G706" s="424"/>
      <c r="H706" s="424"/>
      <c r="I706" s="424"/>
      <c r="J706" s="424"/>
      <c r="K706" s="424"/>
      <c r="L706" s="424"/>
      <c r="M706" s="424"/>
      <c r="N706" s="424"/>
      <c r="O706" s="424"/>
      <c r="P706" s="424"/>
      <c r="Q706" s="424"/>
      <c r="R706" s="424"/>
      <c r="S706" s="424"/>
      <c r="T706" s="424"/>
      <c r="U706" s="424"/>
      <c r="V706" s="424"/>
      <c r="W706" s="424"/>
      <c r="X706" s="424"/>
      <c r="Y706" s="424"/>
      <c r="Z706" s="424"/>
    </row>
    <row r="707" spans="1:26" ht="15.75" customHeight="1" x14ac:dyDescent="0.25">
      <c r="A707" s="424"/>
      <c r="B707" s="424"/>
      <c r="C707" s="424"/>
      <c r="D707" s="424"/>
      <c r="E707" s="424"/>
      <c r="F707" s="424"/>
      <c r="G707" s="424"/>
      <c r="H707" s="424"/>
      <c r="I707" s="424"/>
      <c r="J707" s="424"/>
      <c r="K707" s="424"/>
      <c r="L707" s="424"/>
      <c r="M707" s="424"/>
      <c r="N707" s="424"/>
      <c r="O707" s="424"/>
      <c r="P707" s="424"/>
      <c r="Q707" s="424"/>
      <c r="R707" s="424"/>
      <c r="S707" s="424"/>
      <c r="T707" s="424"/>
      <c r="U707" s="424"/>
      <c r="V707" s="424"/>
      <c r="W707" s="424"/>
      <c r="X707" s="424"/>
      <c r="Y707" s="424"/>
      <c r="Z707" s="424"/>
    </row>
    <row r="708" spans="1:26" ht="15.75" customHeight="1" x14ac:dyDescent="0.25">
      <c r="A708" s="424"/>
      <c r="B708" s="424"/>
      <c r="C708" s="424"/>
      <c r="D708" s="424"/>
      <c r="E708" s="424"/>
      <c r="F708" s="424"/>
      <c r="G708" s="424"/>
      <c r="H708" s="424"/>
      <c r="I708" s="424"/>
      <c r="J708" s="424"/>
      <c r="K708" s="424"/>
      <c r="L708" s="424"/>
      <c r="M708" s="424"/>
      <c r="N708" s="424"/>
      <c r="O708" s="424"/>
      <c r="P708" s="424"/>
      <c r="Q708" s="424"/>
      <c r="R708" s="424"/>
      <c r="S708" s="424"/>
      <c r="T708" s="424"/>
      <c r="U708" s="424"/>
      <c r="V708" s="424"/>
      <c r="W708" s="424"/>
      <c r="X708" s="424"/>
      <c r="Y708" s="424"/>
      <c r="Z708" s="424"/>
    </row>
    <row r="709" spans="1:26" ht="15.75" customHeight="1" x14ac:dyDescent="0.25">
      <c r="A709" s="424"/>
      <c r="B709" s="424"/>
      <c r="C709" s="424"/>
      <c r="D709" s="424"/>
      <c r="E709" s="424"/>
      <c r="F709" s="424"/>
      <c r="G709" s="424"/>
      <c r="H709" s="424"/>
      <c r="I709" s="424"/>
      <c r="J709" s="424"/>
      <c r="K709" s="424"/>
      <c r="L709" s="424"/>
      <c r="M709" s="424"/>
      <c r="N709" s="424"/>
      <c r="O709" s="424"/>
      <c r="P709" s="424"/>
      <c r="Q709" s="424"/>
      <c r="R709" s="424"/>
      <c r="S709" s="424"/>
      <c r="T709" s="424"/>
      <c r="U709" s="424"/>
      <c r="V709" s="424"/>
      <c r="W709" s="424"/>
      <c r="X709" s="424"/>
      <c r="Y709" s="424"/>
      <c r="Z709" s="424"/>
    </row>
    <row r="710" spans="1:26" ht="15.75" customHeight="1" x14ac:dyDescent="0.25">
      <c r="A710" s="424"/>
      <c r="B710" s="424"/>
      <c r="C710" s="424"/>
      <c r="D710" s="424"/>
      <c r="E710" s="424"/>
      <c r="F710" s="424"/>
      <c r="G710" s="424"/>
      <c r="H710" s="424"/>
      <c r="I710" s="424"/>
      <c r="J710" s="424"/>
      <c r="K710" s="424"/>
      <c r="L710" s="424"/>
      <c r="M710" s="424"/>
      <c r="N710" s="424"/>
      <c r="O710" s="424"/>
      <c r="P710" s="424"/>
      <c r="Q710" s="424"/>
      <c r="R710" s="424"/>
      <c r="S710" s="424"/>
      <c r="T710" s="424"/>
      <c r="U710" s="424"/>
      <c r="V710" s="424"/>
      <c r="W710" s="424"/>
      <c r="X710" s="424"/>
      <c r="Y710" s="424"/>
      <c r="Z710" s="424"/>
    </row>
    <row r="711" spans="1:26" ht="15.75" customHeight="1" x14ac:dyDescent="0.25">
      <c r="A711" s="424"/>
      <c r="B711" s="424"/>
      <c r="C711" s="424"/>
      <c r="D711" s="424"/>
      <c r="E711" s="424"/>
      <c r="F711" s="424"/>
      <c r="G711" s="424"/>
      <c r="H711" s="424"/>
      <c r="I711" s="424"/>
      <c r="J711" s="424"/>
      <c r="K711" s="424"/>
      <c r="L711" s="424"/>
      <c r="M711" s="424"/>
      <c r="N711" s="424"/>
      <c r="O711" s="424"/>
      <c r="P711" s="424"/>
      <c r="Q711" s="424"/>
      <c r="R711" s="424"/>
      <c r="S711" s="424"/>
      <c r="T711" s="424"/>
      <c r="U711" s="424"/>
      <c r="V711" s="424"/>
      <c r="W711" s="424"/>
      <c r="X711" s="424"/>
      <c r="Y711" s="424"/>
      <c r="Z711" s="424"/>
    </row>
    <row r="712" spans="1:26" ht="15.75" customHeight="1" x14ac:dyDescent="0.25">
      <c r="A712" s="424"/>
      <c r="B712" s="424"/>
      <c r="C712" s="424"/>
      <c r="D712" s="424"/>
      <c r="E712" s="424"/>
      <c r="F712" s="424"/>
      <c r="G712" s="424"/>
      <c r="H712" s="424"/>
      <c r="I712" s="424"/>
      <c r="J712" s="424"/>
      <c r="K712" s="424"/>
      <c r="L712" s="424"/>
      <c r="M712" s="424"/>
      <c r="N712" s="424"/>
      <c r="O712" s="424"/>
      <c r="P712" s="424"/>
      <c r="Q712" s="424"/>
      <c r="R712" s="424"/>
      <c r="S712" s="424"/>
      <c r="T712" s="424"/>
      <c r="U712" s="424"/>
      <c r="V712" s="424"/>
      <c r="W712" s="424"/>
      <c r="X712" s="424"/>
      <c r="Y712" s="424"/>
      <c r="Z712" s="424"/>
    </row>
    <row r="713" spans="1:26" ht="15.75" customHeight="1" x14ac:dyDescent="0.25">
      <c r="A713" s="424"/>
      <c r="B713" s="424"/>
      <c r="C713" s="424"/>
      <c r="D713" s="424"/>
      <c r="E713" s="424"/>
      <c r="F713" s="424"/>
      <c r="G713" s="424"/>
      <c r="H713" s="424"/>
      <c r="I713" s="424"/>
      <c r="J713" s="424"/>
      <c r="K713" s="424"/>
      <c r="L713" s="424"/>
      <c r="M713" s="424"/>
      <c r="N713" s="424"/>
      <c r="O713" s="424"/>
      <c r="P713" s="424"/>
      <c r="Q713" s="424"/>
      <c r="R713" s="424"/>
      <c r="S713" s="424"/>
      <c r="T713" s="424"/>
      <c r="U713" s="424"/>
      <c r="V713" s="424"/>
      <c r="W713" s="424"/>
      <c r="X713" s="424"/>
      <c r="Y713" s="424"/>
      <c r="Z713" s="424"/>
    </row>
    <row r="714" spans="1:26" ht="15.75" customHeight="1" x14ac:dyDescent="0.25">
      <c r="A714" s="424"/>
      <c r="B714" s="424"/>
      <c r="C714" s="424"/>
      <c r="D714" s="424"/>
      <c r="E714" s="424"/>
      <c r="F714" s="424"/>
      <c r="G714" s="424"/>
      <c r="H714" s="424"/>
      <c r="I714" s="424"/>
      <c r="J714" s="424"/>
      <c r="K714" s="424"/>
      <c r="L714" s="424"/>
      <c r="M714" s="424"/>
      <c r="N714" s="424"/>
      <c r="O714" s="424"/>
      <c r="P714" s="424"/>
      <c r="Q714" s="424"/>
      <c r="R714" s="424"/>
      <c r="S714" s="424"/>
      <c r="T714" s="424"/>
      <c r="U714" s="424"/>
      <c r="V714" s="424"/>
      <c r="W714" s="424"/>
      <c r="X714" s="424"/>
      <c r="Y714" s="424"/>
      <c r="Z714" s="424"/>
    </row>
    <row r="715" spans="1:26" ht="15.75" customHeight="1" x14ac:dyDescent="0.25">
      <c r="A715" s="424"/>
      <c r="B715" s="424"/>
      <c r="C715" s="424"/>
      <c r="D715" s="424"/>
      <c r="E715" s="424"/>
      <c r="F715" s="424"/>
      <c r="G715" s="424"/>
      <c r="H715" s="424"/>
      <c r="I715" s="424"/>
      <c r="J715" s="424"/>
      <c r="K715" s="424"/>
      <c r="L715" s="424"/>
      <c r="M715" s="424"/>
      <c r="N715" s="424"/>
      <c r="O715" s="424"/>
      <c r="P715" s="424"/>
      <c r="Q715" s="424"/>
      <c r="R715" s="424"/>
      <c r="S715" s="424"/>
      <c r="T715" s="424"/>
      <c r="U715" s="424"/>
      <c r="V715" s="424"/>
      <c r="W715" s="424"/>
      <c r="X715" s="424"/>
      <c r="Y715" s="424"/>
      <c r="Z715" s="424"/>
    </row>
    <row r="716" spans="1:26" ht="15.75" customHeight="1" x14ac:dyDescent="0.25">
      <c r="A716" s="424"/>
      <c r="B716" s="424"/>
      <c r="C716" s="424"/>
      <c r="D716" s="424"/>
      <c r="E716" s="424"/>
      <c r="F716" s="424"/>
      <c r="G716" s="424"/>
      <c r="H716" s="424"/>
      <c r="I716" s="424"/>
      <c r="J716" s="424"/>
      <c r="K716" s="424"/>
      <c r="L716" s="424"/>
      <c r="M716" s="424"/>
      <c r="N716" s="424"/>
      <c r="O716" s="424"/>
      <c r="P716" s="424"/>
      <c r="Q716" s="424"/>
      <c r="R716" s="424"/>
      <c r="S716" s="424"/>
      <c r="T716" s="424"/>
      <c r="U716" s="424"/>
      <c r="V716" s="424"/>
      <c r="W716" s="424"/>
      <c r="X716" s="424"/>
      <c r="Y716" s="424"/>
      <c r="Z716" s="424"/>
    </row>
    <row r="717" spans="1:26" ht="15.75" customHeight="1" x14ac:dyDescent="0.25">
      <c r="A717" s="424"/>
      <c r="B717" s="424"/>
      <c r="C717" s="424"/>
      <c r="D717" s="424"/>
      <c r="E717" s="424"/>
      <c r="F717" s="424"/>
      <c r="G717" s="424"/>
      <c r="H717" s="424"/>
      <c r="I717" s="424"/>
      <c r="J717" s="424"/>
      <c r="K717" s="424"/>
      <c r="L717" s="424"/>
      <c r="M717" s="424"/>
      <c r="N717" s="424"/>
      <c r="O717" s="424"/>
      <c r="P717" s="424"/>
      <c r="Q717" s="424"/>
      <c r="R717" s="424"/>
      <c r="S717" s="424"/>
      <c r="T717" s="424"/>
      <c r="U717" s="424"/>
      <c r="V717" s="424"/>
      <c r="W717" s="424"/>
      <c r="X717" s="424"/>
      <c r="Y717" s="424"/>
      <c r="Z717" s="424"/>
    </row>
    <row r="718" spans="1:26" ht="15.75" customHeight="1" x14ac:dyDescent="0.25">
      <c r="A718" s="424"/>
      <c r="B718" s="424"/>
      <c r="C718" s="424"/>
      <c r="D718" s="424"/>
      <c r="E718" s="424"/>
      <c r="F718" s="424"/>
      <c r="G718" s="424"/>
      <c r="H718" s="424"/>
      <c r="I718" s="424"/>
      <c r="J718" s="424"/>
      <c r="K718" s="424"/>
      <c r="L718" s="424"/>
      <c r="M718" s="424"/>
      <c r="N718" s="424"/>
      <c r="O718" s="424"/>
      <c r="P718" s="424"/>
      <c r="Q718" s="424"/>
      <c r="R718" s="424"/>
      <c r="S718" s="424"/>
      <c r="T718" s="424"/>
      <c r="U718" s="424"/>
      <c r="V718" s="424"/>
      <c r="W718" s="424"/>
      <c r="X718" s="424"/>
      <c r="Y718" s="424"/>
      <c r="Z718" s="424"/>
    </row>
    <row r="719" spans="1:26" ht="15.75" customHeight="1" x14ac:dyDescent="0.25">
      <c r="A719" s="424"/>
      <c r="B719" s="424"/>
      <c r="C719" s="424"/>
      <c r="D719" s="424"/>
      <c r="E719" s="424"/>
      <c r="F719" s="424"/>
      <c r="G719" s="424"/>
      <c r="H719" s="424"/>
      <c r="I719" s="424"/>
      <c r="J719" s="424"/>
      <c r="K719" s="424"/>
      <c r="L719" s="424"/>
      <c r="M719" s="424"/>
      <c r="N719" s="424"/>
      <c r="O719" s="424"/>
      <c r="P719" s="424"/>
      <c r="Q719" s="424"/>
      <c r="R719" s="424"/>
      <c r="S719" s="424"/>
      <c r="T719" s="424"/>
      <c r="U719" s="424"/>
      <c r="V719" s="424"/>
      <c r="W719" s="424"/>
      <c r="X719" s="424"/>
      <c r="Y719" s="424"/>
      <c r="Z719" s="424"/>
    </row>
    <row r="720" spans="1:26" ht="15.75" customHeight="1" x14ac:dyDescent="0.25">
      <c r="A720" s="424"/>
      <c r="B720" s="424"/>
      <c r="C720" s="424"/>
      <c r="D720" s="424"/>
      <c r="E720" s="424"/>
      <c r="F720" s="424"/>
      <c r="G720" s="424"/>
      <c r="H720" s="424"/>
      <c r="I720" s="424"/>
      <c r="J720" s="424"/>
      <c r="K720" s="424"/>
      <c r="L720" s="424"/>
      <c r="M720" s="424"/>
      <c r="N720" s="424"/>
      <c r="O720" s="424"/>
      <c r="P720" s="424"/>
      <c r="Q720" s="424"/>
      <c r="R720" s="424"/>
      <c r="S720" s="424"/>
      <c r="T720" s="424"/>
      <c r="U720" s="424"/>
      <c r="V720" s="424"/>
      <c r="W720" s="424"/>
      <c r="X720" s="424"/>
      <c r="Y720" s="424"/>
      <c r="Z720" s="424"/>
    </row>
    <row r="721" spans="1:26" ht="15.75" customHeight="1" x14ac:dyDescent="0.25">
      <c r="A721" s="424"/>
      <c r="B721" s="424"/>
      <c r="C721" s="424"/>
      <c r="D721" s="424"/>
      <c r="E721" s="424"/>
      <c r="F721" s="424"/>
      <c r="G721" s="424"/>
      <c r="H721" s="424"/>
      <c r="I721" s="424"/>
      <c r="J721" s="424"/>
      <c r="K721" s="424"/>
      <c r="L721" s="424"/>
      <c r="M721" s="424"/>
      <c r="N721" s="424"/>
      <c r="O721" s="424"/>
      <c r="P721" s="424"/>
      <c r="Q721" s="424"/>
      <c r="R721" s="424"/>
      <c r="S721" s="424"/>
      <c r="T721" s="424"/>
      <c r="U721" s="424"/>
      <c r="V721" s="424"/>
      <c r="W721" s="424"/>
      <c r="X721" s="424"/>
      <c r="Y721" s="424"/>
      <c r="Z721" s="424"/>
    </row>
    <row r="722" spans="1:26" ht="15.75" customHeight="1" x14ac:dyDescent="0.25">
      <c r="A722" s="424"/>
      <c r="B722" s="424"/>
      <c r="C722" s="424"/>
      <c r="D722" s="424"/>
      <c r="E722" s="424"/>
      <c r="F722" s="424"/>
      <c r="G722" s="424"/>
      <c r="H722" s="424"/>
      <c r="I722" s="424"/>
      <c r="J722" s="424"/>
      <c r="K722" s="424"/>
      <c r="L722" s="424"/>
      <c r="M722" s="424"/>
      <c r="N722" s="424"/>
      <c r="O722" s="424"/>
      <c r="P722" s="424"/>
      <c r="Q722" s="424"/>
      <c r="R722" s="424"/>
      <c r="S722" s="424"/>
      <c r="T722" s="424"/>
      <c r="U722" s="424"/>
      <c r="V722" s="424"/>
      <c r="W722" s="424"/>
      <c r="X722" s="424"/>
      <c r="Y722" s="424"/>
      <c r="Z722" s="424"/>
    </row>
    <row r="723" spans="1:26" ht="15.75" customHeight="1" x14ac:dyDescent="0.25">
      <c r="A723" s="424"/>
      <c r="B723" s="424"/>
      <c r="C723" s="424"/>
      <c r="D723" s="424"/>
      <c r="E723" s="424"/>
      <c r="F723" s="424"/>
      <c r="G723" s="424"/>
      <c r="H723" s="424"/>
      <c r="I723" s="424"/>
      <c r="J723" s="424"/>
      <c r="K723" s="424"/>
      <c r="L723" s="424"/>
      <c r="M723" s="424"/>
      <c r="N723" s="424"/>
      <c r="O723" s="424"/>
      <c r="P723" s="424"/>
      <c r="Q723" s="424"/>
      <c r="R723" s="424"/>
      <c r="S723" s="424"/>
      <c r="T723" s="424"/>
      <c r="U723" s="424"/>
      <c r="V723" s="424"/>
      <c r="W723" s="424"/>
      <c r="X723" s="424"/>
      <c r="Y723" s="424"/>
      <c r="Z723" s="424"/>
    </row>
    <row r="724" spans="1:26" ht="15.75" customHeight="1" x14ac:dyDescent="0.25">
      <c r="A724" s="424"/>
      <c r="B724" s="424"/>
      <c r="C724" s="424"/>
      <c r="D724" s="424"/>
      <c r="E724" s="424"/>
      <c r="F724" s="424"/>
      <c r="G724" s="424"/>
      <c r="H724" s="424"/>
      <c r="I724" s="424"/>
      <c r="J724" s="424"/>
      <c r="K724" s="424"/>
      <c r="L724" s="424"/>
      <c r="M724" s="424"/>
      <c r="N724" s="424"/>
      <c r="O724" s="424"/>
      <c r="P724" s="424"/>
      <c r="Q724" s="424"/>
      <c r="R724" s="424"/>
      <c r="S724" s="424"/>
      <c r="T724" s="424"/>
      <c r="U724" s="424"/>
      <c r="V724" s="424"/>
      <c r="W724" s="424"/>
      <c r="X724" s="424"/>
      <c r="Y724" s="424"/>
      <c r="Z724" s="424"/>
    </row>
    <row r="725" spans="1:26" ht="15.75" customHeight="1" x14ac:dyDescent="0.25">
      <c r="A725" s="424"/>
      <c r="B725" s="424"/>
      <c r="C725" s="424"/>
      <c r="D725" s="424"/>
      <c r="E725" s="424"/>
      <c r="F725" s="424"/>
      <c r="G725" s="424"/>
      <c r="H725" s="424"/>
      <c r="I725" s="424"/>
      <c r="J725" s="424"/>
      <c r="K725" s="424"/>
      <c r="L725" s="424"/>
      <c r="M725" s="424"/>
      <c r="N725" s="424"/>
      <c r="O725" s="424"/>
      <c r="P725" s="424"/>
      <c r="Q725" s="424"/>
      <c r="R725" s="424"/>
      <c r="S725" s="424"/>
      <c r="T725" s="424"/>
      <c r="U725" s="424"/>
      <c r="V725" s="424"/>
      <c r="W725" s="424"/>
      <c r="X725" s="424"/>
      <c r="Y725" s="424"/>
      <c r="Z725" s="424"/>
    </row>
    <row r="726" spans="1:26" ht="15.75" customHeight="1" x14ac:dyDescent="0.25">
      <c r="A726" s="424"/>
      <c r="B726" s="424"/>
      <c r="C726" s="424"/>
      <c r="D726" s="424"/>
      <c r="E726" s="424"/>
      <c r="F726" s="424"/>
      <c r="G726" s="424"/>
      <c r="H726" s="424"/>
      <c r="I726" s="424"/>
      <c r="J726" s="424"/>
      <c r="K726" s="424"/>
      <c r="L726" s="424"/>
      <c r="M726" s="424"/>
      <c r="N726" s="424"/>
      <c r="O726" s="424"/>
      <c r="P726" s="424"/>
      <c r="Q726" s="424"/>
      <c r="R726" s="424"/>
      <c r="S726" s="424"/>
      <c r="T726" s="424"/>
      <c r="U726" s="424"/>
      <c r="V726" s="424"/>
      <c r="W726" s="424"/>
      <c r="X726" s="424"/>
      <c r="Y726" s="424"/>
      <c r="Z726" s="424"/>
    </row>
    <row r="727" spans="1:26" ht="15.75" customHeight="1" x14ac:dyDescent="0.25">
      <c r="A727" s="424"/>
      <c r="B727" s="424"/>
      <c r="C727" s="424"/>
      <c r="D727" s="424"/>
      <c r="E727" s="424"/>
      <c r="F727" s="424"/>
      <c r="G727" s="424"/>
      <c r="H727" s="424"/>
      <c r="I727" s="424"/>
      <c r="J727" s="424"/>
      <c r="K727" s="424"/>
      <c r="L727" s="424"/>
      <c r="M727" s="424"/>
      <c r="N727" s="424"/>
      <c r="O727" s="424"/>
      <c r="P727" s="424"/>
      <c r="Q727" s="424"/>
      <c r="R727" s="424"/>
      <c r="S727" s="424"/>
      <c r="T727" s="424"/>
      <c r="U727" s="424"/>
      <c r="V727" s="424"/>
      <c r="W727" s="424"/>
      <c r="X727" s="424"/>
      <c r="Y727" s="424"/>
      <c r="Z727" s="424"/>
    </row>
    <row r="728" spans="1:26" ht="15.75" customHeight="1" x14ac:dyDescent="0.25">
      <c r="A728" s="424"/>
      <c r="B728" s="424"/>
      <c r="C728" s="424"/>
      <c r="D728" s="424"/>
      <c r="E728" s="424"/>
      <c r="F728" s="424"/>
      <c r="G728" s="424"/>
      <c r="H728" s="424"/>
      <c r="I728" s="424"/>
      <c r="J728" s="424"/>
      <c r="K728" s="424"/>
      <c r="L728" s="424"/>
      <c r="M728" s="424"/>
      <c r="N728" s="424"/>
      <c r="O728" s="424"/>
      <c r="P728" s="424"/>
      <c r="Q728" s="424"/>
      <c r="R728" s="424"/>
      <c r="S728" s="424"/>
      <c r="T728" s="424"/>
      <c r="U728" s="424"/>
      <c r="V728" s="424"/>
      <c r="W728" s="424"/>
      <c r="X728" s="424"/>
      <c r="Y728" s="424"/>
      <c r="Z728" s="424"/>
    </row>
    <row r="729" spans="1:26" ht="15.75" customHeight="1" x14ac:dyDescent="0.25">
      <c r="A729" s="424"/>
      <c r="B729" s="424"/>
      <c r="C729" s="424"/>
      <c r="D729" s="424"/>
      <c r="E729" s="424"/>
      <c r="F729" s="424"/>
      <c r="G729" s="424"/>
      <c r="H729" s="424"/>
      <c r="I729" s="424"/>
      <c r="J729" s="424"/>
      <c r="K729" s="424"/>
      <c r="L729" s="424"/>
      <c r="M729" s="424"/>
      <c r="N729" s="424"/>
      <c r="O729" s="424"/>
      <c r="P729" s="424"/>
      <c r="Q729" s="424"/>
      <c r="R729" s="424"/>
      <c r="S729" s="424"/>
      <c r="T729" s="424"/>
      <c r="U729" s="424"/>
      <c r="V729" s="424"/>
      <c r="W729" s="424"/>
      <c r="X729" s="424"/>
      <c r="Y729" s="424"/>
      <c r="Z729" s="424"/>
    </row>
    <row r="730" spans="1:26" ht="15.75" customHeight="1" x14ac:dyDescent="0.25">
      <c r="A730" s="424"/>
      <c r="B730" s="424"/>
      <c r="C730" s="424"/>
      <c r="D730" s="424"/>
      <c r="E730" s="424"/>
      <c r="F730" s="424"/>
      <c r="G730" s="424"/>
      <c r="H730" s="424"/>
      <c r="I730" s="424"/>
      <c r="J730" s="424"/>
      <c r="K730" s="424"/>
      <c r="L730" s="424"/>
      <c r="M730" s="424"/>
      <c r="N730" s="424"/>
      <c r="O730" s="424"/>
      <c r="P730" s="424"/>
      <c r="Q730" s="424"/>
      <c r="R730" s="424"/>
      <c r="S730" s="424"/>
      <c r="T730" s="424"/>
      <c r="U730" s="424"/>
      <c r="V730" s="424"/>
      <c r="W730" s="424"/>
      <c r="X730" s="424"/>
      <c r="Y730" s="424"/>
      <c r="Z730" s="424"/>
    </row>
    <row r="731" spans="1:26" ht="15.75" customHeight="1" x14ac:dyDescent="0.25">
      <c r="A731" s="424"/>
      <c r="B731" s="424"/>
      <c r="C731" s="424"/>
      <c r="D731" s="424"/>
      <c r="E731" s="424"/>
      <c r="F731" s="424"/>
      <c r="G731" s="424"/>
      <c r="H731" s="424"/>
      <c r="I731" s="424"/>
      <c r="J731" s="424"/>
      <c r="K731" s="424"/>
      <c r="L731" s="424"/>
      <c r="M731" s="424"/>
      <c r="N731" s="424"/>
      <c r="O731" s="424"/>
      <c r="P731" s="424"/>
      <c r="Q731" s="424"/>
      <c r="R731" s="424"/>
      <c r="S731" s="424"/>
      <c r="T731" s="424"/>
      <c r="U731" s="424"/>
      <c r="V731" s="424"/>
      <c r="W731" s="424"/>
      <c r="X731" s="424"/>
      <c r="Y731" s="424"/>
      <c r="Z731" s="424"/>
    </row>
    <row r="732" spans="1:26" ht="15.75" customHeight="1" x14ac:dyDescent="0.25">
      <c r="A732" s="424"/>
      <c r="B732" s="424"/>
      <c r="C732" s="424"/>
      <c r="D732" s="424"/>
      <c r="E732" s="424"/>
      <c r="F732" s="424"/>
      <c r="G732" s="424"/>
      <c r="H732" s="424"/>
      <c r="I732" s="424"/>
      <c r="J732" s="424"/>
      <c r="K732" s="424"/>
      <c r="L732" s="424"/>
      <c r="M732" s="424"/>
      <c r="N732" s="424"/>
      <c r="O732" s="424"/>
      <c r="P732" s="424"/>
      <c r="Q732" s="424"/>
      <c r="R732" s="424"/>
      <c r="S732" s="424"/>
      <c r="T732" s="424"/>
      <c r="U732" s="424"/>
      <c r="V732" s="424"/>
      <c r="W732" s="424"/>
      <c r="X732" s="424"/>
      <c r="Y732" s="424"/>
      <c r="Z732" s="424"/>
    </row>
    <row r="733" spans="1:26" ht="15.75" customHeight="1" x14ac:dyDescent="0.25">
      <c r="A733" s="424"/>
      <c r="B733" s="424"/>
      <c r="C733" s="424"/>
      <c r="D733" s="424"/>
      <c r="E733" s="424"/>
      <c r="F733" s="424"/>
      <c r="G733" s="424"/>
      <c r="H733" s="424"/>
      <c r="I733" s="424"/>
      <c r="J733" s="424"/>
      <c r="K733" s="424"/>
      <c r="L733" s="424"/>
      <c r="M733" s="424"/>
      <c r="N733" s="424"/>
      <c r="O733" s="424"/>
      <c r="P733" s="424"/>
      <c r="Q733" s="424"/>
      <c r="R733" s="424"/>
      <c r="S733" s="424"/>
      <c r="T733" s="424"/>
      <c r="U733" s="424"/>
      <c r="V733" s="424"/>
      <c r="W733" s="424"/>
      <c r="X733" s="424"/>
      <c r="Y733" s="424"/>
      <c r="Z733" s="424"/>
    </row>
    <row r="734" spans="1:26" ht="15.75" customHeight="1" x14ac:dyDescent="0.25">
      <c r="A734" s="424"/>
      <c r="B734" s="424"/>
      <c r="C734" s="424"/>
      <c r="D734" s="424"/>
      <c r="E734" s="424"/>
      <c r="F734" s="424"/>
      <c r="G734" s="424"/>
      <c r="H734" s="424"/>
      <c r="I734" s="424"/>
      <c r="J734" s="424"/>
      <c r="K734" s="424"/>
      <c r="L734" s="424"/>
      <c r="M734" s="424"/>
      <c r="N734" s="424"/>
      <c r="O734" s="424"/>
      <c r="P734" s="424"/>
      <c r="Q734" s="424"/>
      <c r="R734" s="424"/>
      <c r="S734" s="424"/>
      <c r="T734" s="424"/>
      <c r="U734" s="424"/>
      <c r="V734" s="424"/>
      <c r="W734" s="424"/>
      <c r="X734" s="424"/>
      <c r="Y734" s="424"/>
      <c r="Z734" s="424"/>
    </row>
    <row r="735" spans="1:26" ht="15.75" customHeight="1" x14ac:dyDescent="0.25">
      <c r="A735" s="424"/>
      <c r="B735" s="424"/>
      <c r="C735" s="424"/>
      <c r="D735" s="424"/>
      <c r="E735" s="424"/>
      <c r="F735" s="424"/>
      <c r="G735" s="424"/>
      <c r="H735" s="424"/>
      <c r="I735" s="424"/>
      <c r="J735" s="424"/>
      <c r="K735" s="424"/>
      <c r="L735" s="424"/>
      <c r="M735" s="424"/>
      <c r="N735" s="424"/>
      <c r="O735" s="424"/>
      <c r="P735" s="424"/>
      <c r="Q735" s="424"/>
      <c r="R735" s="424"/>
      <c r="S735" s="424"/>
      <c r="T735" s="424"/>
      <c r="U735" s="424"/>
      <c r="V735" s="424"/>
      <c r="W735" s="424"/>
      <c r="X735" s="424"/>
      <c r="Y735" s="424"/>
      <c r="Z735" s="424"/>
    </row>
    <row r="736" spans="1:26" ht="15.75" customHeight="1" x14ac:dyDescent="0.25">
      <c r="A736" s="424"/>
      <c r="B736" s="424"/>
      <c r="C736" s="424"/>
      <c r="D736" s="424"/>
      <c r="E736" s="424"/>
      <c r="F736" s="424"/>
      <c r="G736" s="424"/>
      <c r="H736" s="424"/>
      <c r="I736" s="424"/>
      <c r="J736" s="424"/>
      <c r="K736" s="424"/>
      <c r="L736" s="424"/>
      <c r="M736" s="424"/>
      <c r="N736" s="424"/>
      <c r="O736" s="424"/>
      <c r="P736" s="424"/>
      <c r="Q736" s="424"/>
      <c r="R736" s="424"/>
      <c r="S736" s="424"/>
      <c r="T736" s="424"/>
      <c r="U736" s="424"/>
      <c r="V736" s="424"/>
      <c r="W736" s="424"/>
      <c r="X736" s="424"/>
      <c r="Y736" s="424"/>
      <c r="Z736" s="424"/>
    </row>
    <row r="737" spans="1:26" ht="15.75" customHeight="1" x14ac:dyDescent="0.25">
      <c r="A737" s="424"/>
      <c r="B737" s="424"/>
      <c r="C737" s="424"/>
      <c r="D737" s="424"/>
      <c r="E737" s="424"/>
      <c r="F737" s="424"/>
      <c r="G737" s="424"/>
      <c r="H737" s="424"/>
      <c r="I737" s="424"/>
      <c r="J737" s="424"/>
      <c r="K737" s="424"/>
      <c r="L737" s="424"/>
      <c r="M737" s="424"/>
      <c r="N737" s="424"/>
      <c r="O737" s="424"/>
      <c r="P737" s="424"/>
      <c r="Q737" s="424"/>
      <c r="R737" s="424"/>
      <c r="S737" s="424"/>
      <c r="T737" s="424"/>
      <c r="U737" s="424"/>
      <c r="V737" s="424"/>
      <c r="W737" s="424"/>
      <c r="X737" s="424"/>
      <c r="Y737" s="424"/>
      <c r="Z737" s="424"/>
    </row>
    <row r="738" spans="1:26" ht="15.75" customHeight="1" x14ac:dyDescent="0.25">
      <c r="A738" s="424"/>
      <c r="B738" s="424"/>
      <c r="C738" s="424"/>
      <c r="D738" s="424"/>
      <c r="E738" s="424"/>
      <c r="F738" s="424"/>
      <c r="G738" s="424"/>
      <c r="H738" s="424"/>
      <c r="I738" s="424"/>
      <c r="J738" s="424"/>
      <c r="K738" s="424"/>
      <c r="L738" s="424"/>
      <c r="M738" s="424"/>
      <c r="N738" s="424"/>
      <c r="O738" s="424"/>
      <c r="P738" s="424"/>
      <c r="Q738" s="424"/>
      <c r="R738" s="424"/>
      <c r="S738" s="424"/>
      <c r="T738" s="424"/>
      <c r="U738" s="424"/>
      <c r="V738" s="424"/>
      <c r="W738" s="424"/>
      <c r="X738" s="424"/>
      <c r="Y738" s="424"/>
      <c r="Z738" s="424"/>
    </row>
    <row r="739" spans="1:26" ht="15.75" customHeight="1" x14ac:dyDescent="0.25">
      <c r="A739" s="424"/>
      <c r="B739" s="424"/>
      <c r="C739" s="424"/>
      <c r="D739" s="424"/>
      <c r="E739" s="424"/>
      <c r="F739" s="424"/>
      <c r="G739" s="424"/>
      <c r="H739" s="424"/>
      <c r="I739" s="424"/>
      <c r="J739" s="424"/>
      <c r="K739" s="424"/>
      <c r="L739" s="424"/>
      <c r="M739" s="424"/>
      <c r="N739" s="424"/>
      <c r="O739" s="424"/>
      <c r="P739" s="424"/>
      <c r="Q739" s="424"/>
      <c r="R739" s="424"/>
      <c r="S739" s="424"/>
      <c r="T739" s="424"/>
      <c r="U739" s="424"/>
      <c r="V739" s="424"/>
      <c r="W739" s="424"/>
      <c r="X739" s="424"/>
      <c r="Y739" s="424"/>
      <c r="Z739" s="424"/>
    </row>
    <row r="740" spans="1:26" ht="15.75" customHeight="1" x14ac:dyDescent="0.25">
      <c r="A740" s="424"/>
      <c r="B740" s="424"/>
      <c r="C740" s="424"/>
      <c r="D740" s="424"/>
      <c r="E740" s="424"/>
      <c r="F740" s="424"/>
      <c r="G740" s="424"/>
      <c r="H740" s="424"/>
      <c r="I740" s="424"/>
      <c r="J740" s="424"/>
      <c r="K740" s="424"/>
      <c r="L740" s="424"/>
      <c r="M740" s="424"/>
      <c r="N740" s="424"/>
      <c r="O740" s="424"/>
      <c r="P740" s="424"/>
      <c r="Q740" s="424"/>
      <c r="R740" s="424"/>
      <c r="S740" s="424"/>
      <c r="T740" s="424"/>
      <c r="U740" s="424"/>
      <c r="V740" s="424"/>
      <c r="W740" s="424"/>
      <c r="X740" s="424"/>
      <c r="Y740" s="424"/>
      <c r="Z740" s="424"/>
    </row>
    <row r="741" spans="1:26" ht="15.75" customHeight="1" x14ac:dyDescent="0.25">
      <c r="A741" s="424"/>
      <c r="B741" s="424"/>
      <c r="C741" s="424"/>
      <c r="D741" s="424"/>
      <c r="E741" s="424"/>
      <c r="F741" s="424"/>
      <c r="G741" s="424"/>
      <c r="H741" s="424"/>
      <c r="I741" s="424"/>
      <c r="J741" s="424"/>
      <c r="K741" s="424"/>
      <c r="L741" s="424"/>
      <c r="M741" s="424"/>
      <c r="N741" s="424"/>
      <c r="O741" s="424"/>
      <c r="P741" s="424"/>
      <c r="Q741" s="424"/>
      <c r="R741" s="424"/>
      <c r="S741" s="424"/>
      <c r="T741" s="424"/>
      <c r="U741" s="424"/>
      <c r="V741" s="424"/>
      <c r="W741" s="424"/>
      <c r="X741" s="424"/>
      <c r="Y741" s="424"/>
      <c r="Z741" s="424"/>
    </row>
    <row r="742" spans="1:26" ht="15.75" customHeight="1" x14ac:dyDescent="0.25">
      <c r="A742" s="424"/>
      <c r="B742" s="424"/>
      <c r="C742" s="424"/>
      <c r="D742" s="424"/>
      <c r="E742" s="424"/>
      <c r="F742" s="424"/>
      <c r="G742" s="424"/>
      <c r="H742" s="424"/>
      <c r="I742" s="424"/>
      <c r="J742" s="424"/>
      <c r="K742" s="424"/>
      <c r="L742" s="424"/>
      <c r="M742" s="424"/>
      <c r="N742" s="424"/>
      <c r="O742" s="424"/>
      <c r="P742" s="424"/>
      <c r="Q742" s="424"/>
      <c r="R742" s="424"/>
      <c r="S742" s="424"/>
      <c r="T742" s="424"/>
      <c r="U742" s="424"/>
      <c r="V742" s="424"/>
      <c r="W742" s="424"/>
      <c r="X742" s="424"/>
      <c r="Y742" s="424"/>
      <c r="Z742" s="424"/>
    </row>
    <row r="743" spans="1:26" ht="15.75" customHeight="1" x14ac:dyDescent="0.25">
      <c r="A743" s="424"/>
      <c r="B743" s="424"/>
      <c r="C743" s="424"/>
      <c r="D743" s="424"/>
      <c r="E743" s="424"/>
      <c r="F743" s="424"/>
      <c r="G743" s="424"/>
      <c r="H743" s="424"/>
      <c r="I743" s="424"/>
      <c r="J743" s="424"/>
      <c r="K743" s="424"/>
      <c r="L743" s="424"/>
      <c r="M743" s="424"/>
      <c r="N743" s="424"/>
      <c r="O743" s="424"/>
      <c r="P743" s="424"/>
      <c r="Q743" s="424"/>
      <c r="R743" s="424"/>
      <c r="S743" s="424"/>
      <c r="T743" s="424"/>
      <c r="U743" s="424"/>
      <c r="V743" s="424"/>
      <c r="W743" s="424"/>
      <c r="X743" s="424"/>
      <c r="Y743" s="424"/>
      <c r="Z743" s="424"/>
    </row>
    <row r="744" spans="1:26" ht="15.75" customHeight="1" x14ac:dyDescent="0.25">
      <c r="A744" s="424"/>
      <c r="B744" s="424"/>
      <c r="C744" s="424"/>
      <c r="D744" s="424"/>
      <c r="E744" s="424"/>
      <c r="F744" s="424"/>
      <c r="G744" s="424"/>
      <c r="H744" s="424"/>
      <c r="I744" s="424"/>
      <c r="J744" s="424"/>
      <c r="K744" s="424"/>
      <c r="L744" s="424"/>
      <c r="M744" s="424"/>
      <c r="N744" s="424"/>
      <c r="O744" s="424"/>
      <c r="P744" s="424"/>
      <c r="Q744" s="424"/>
      <c r="R744" s="424"/>
      <c r="S744" s="424"/>
      <c r="T744" s="424"/>
      <c r="U744" s="424"/>
      <c r="V744" s="424"/>
      <c r="W744" s="424"/>
      <c r="X744" s="424"/>
      <c r="Y744" s="424"/>
      <c r="Z744" s="424"/>
    </row>
    <row r="745" spans="1:26" ht="15.75" customHeight="1" x14ac:dyDescent="0.25">
      <c r="A745" s="424"/>
      <c r="B745" s="424"/>
      <c r="C745" s="424"/>
      <c r="D745" s="424"/>
      <c r="E745" s="424"/>
      <c r="F745" s="424"/>
      <c r="G745" s="424"/>
      <c r="H745" s="424"/>
      <c r="I745" s="424"/>
      <c r="J745" s="424"/>
      <c r="K745" s="424"/>
      <c r="L745" s="424"/>
      <c r="M745" s="424"/>
      <c r="N745" s="424"/>
      <c r="O745" s="424"/>
      <c r="P745" s="424"/>
      <c r="Q745" s="424"/>
      <c r="R745" s="424"/>
      <c r="S745" s="424"/>
      <c r="T745" s="424"/>
      <c r="U745" s="424"/>
      <c r="V745" s="424"/>
      <c r="W745" s="424"/>
      <c r="X745" s="424"/>
      <c r="Y745" s="424"/>
      <c r="Z745" s="424"/>
    </row>
    <row r="746" spans="1:26" ht="15.75" customHeight="1" x14ac:dyDescent="0.25">
      <c r="A746" s="424"/>
      <c r="B746" s="424"/>
      <c r="C746" s="424"/>
      <c r="D746" s="424"/>
      <c r="E746" s="424"/>
      <c r="F746" s="424"/>
      <c r="G746" s="424"/>
      <c r="H746" s="424"/>
      <c r="I746" s="424"/>
      <c r="J746" s="424"/>
      <c r="K746" s="424"/>
      <c r="L746" s="424"/>
      <c r="M746" s="424"/>
      <c r="N746" s="424"/>
      <c r="O746" s="424"/>
      <c r="P746" s="424"/>
      <c r="Q746" s="424"/>
      <c r="R746" s="424"/>
      <c r="S746" s="424"/>
      <c r="T746" s="424"/>
      <c r="U746" s="424"/>
      <c r="V746" s="424"/>
      <c r="W746" s="424"/>
      <c r="X746" s="424"/>
      <c r="Y746" s="424"/>
      <c r="Z746" s="424"/>
    </row>
    <row r="747" spans="1:26" ht="15.75" customHeight="1" x14ac:dyDescent="0.25">
      <c r="A747" s="424"/>
      <c r="B747" s="424"/>
      <c r="C747" s="424"/>
      <c r="D747" s="424"/>
      <c r="E747" s="424"/>
      <c r="F747" s="424"/>
      <c r="G747" s="424"/>
      <c r="H747" s="424"/>
      <c r="I747" s="424"/>
      <c r="J747" s="424"/>
      <c r="K747" s="424"/>
      <c r="L747" s="424"/>
      <c r="M747" s="424"/>
      <c r="N747" s="424"/>
      <c r="O747" s="424"/>
      <c r="P747" s="424"/>
      <c r="Q747" s="424"/>
      <c r="R747" s="424"/>
      <c r="S747" s="424"/>
      <c r="T747" s="424"/>
      <c r="U747" s="424"/>
      <c r="V747" s="424"/>
      <c r="W747" s="424"/>
      <c r="X747" s="424"/>
      <c r="Y747" s="424"/>
      <c r="Z747" s="424"/>
    </row>
    <row r="748" spans="1:26" ht="15.75" customHeight="1" x14ac:dyDescent="0.25">
      <c r="A748" s="424"/>
      <c r="B748" s="424"/>
      <c r="C748" s="424"/>
      <c r="D748" s="424"/>
      <c r="E748" s="424"/>
      <c r="F748" s="424"/>
      <c r="G748" s="424"/>
      <c r="H748" s="424"/>
      <c r="I748" s="424"/>
      <c r="J748" s="424"/>
      <c r="K748" s="424"/>
      <c r="L748" s="424"/>
      <c r="M748" s="424"/>
      <c r="N748" s="424"/>
      <c r="O748" s="424"/>
      <c r="P748" s="424"/>
      <c r="Q748" s="424"/>
      <c r="R748" s="424"/>
      <c r="S748" s="424"/>
      <c r="T748" s="424"/>
      <c r="U748" s="424"/>
      <c r="V748" s="424"/>
      <c r="W748" s="424"/>
      <c r="X748" s="424"/>
      <c r="Y748" s="424"/>
      <c r="Z748" s="424"/>
    </row>
    <row r="749" spans="1:26" ht="15.75" customHeight="1" x14ac:dyDescent="0.25">
      <c r="A749" s="424"/>
      <c r="B749" s="424"/>
      <c r="C749" s="424"/>
      <c r="D749" s="424"/>
      <c r="E749" s="424"/>
      <c r="F749" s="424"/>
      <c r="G749" s="424"/>
      <c r="H749" s="424"/>
      <c r="I749" s="424"/>
      <c r="J749" s="424"/>
      <c r="K749" s="424"/>
      <c r="L749" s="424"/>
      <c r="M749" s="424"/>
      <c r="N749" s="424"/>
      <c r="O749" s="424"/>
      <c r="P749" s="424"/>
      <c r="Q749" s="424"/>
      <c r="R749" s="424"/>
      <c r="S749" s="424"/>
      <c r="T749" s="424"/>
      <c r="U749" s="424"/>
      <c r="V749" s="424"/>
      <c r="W749" s="424"/>
      <c r="X749" s="424"/>
      <c r="Y749" s="424"/>
      <c r="Z749" s="424"/>
    </row>
    <row r="750" spans="1:26" ht="15.75" customHeight="1" x14ac:dyDescent="0.25">
      <c r="A750" s="424"/>
      <c r="B750" s="424"/>
      <c r="C750" s="424"/>
      <c r="D750" s="424"/>
      <c r="E750" s="424"/>
      <c r="F750" s="424"/>
      <c r="G750" s="424"/>
      <c r="H750" s="424"/>
      <c r="I750" s="424"/>
      <c r="J750" s="424"/>
      <c r="K750" s="424"/>
      <c r="L750" s="424"/>
      <c r="M750" s="424"/>
      <c r="N750" s="424"/>
      <c r="O750" s="424"/>
      <c r="P750" s="424"/>
      <c r="Q750" s="424"/>
      <c r="R750" s="424"/>
      <c r="S750" s="424"/>
      <c r="T750" s="424"/>
      <c r="U750" s="424"/>
      <c r="V750" s="424"/>
      <c r="W750" s="424"/>
      <c r="X750" s="424"/>
      <c r="Y750" s="424"/>
      <c r="Z750" s="424"/>
    </row>
    <row r="751" spans="1:26" ht="15.75" customHeight="1" x14ac:dyDescent="0.25">
      <c r="A751" s="424"/>
      <c r="B751" s="424"/>
      <c r="C751" s="424"/>
      <c r="D751" s="424"/>
      <c r="E751" s="424"/>
      <c r="F751" s="424"/>
      <c r="G751" s="424"/>
      <c r="H751" s="424"/>
      <c r="I751" s="424"/>
      <c r="J751" s="424"/>
      <c r="K751" s="424"/>
      <c r="L751" s="424"/>
      <c r="M751" s="424"/>
      <c r="N751" s="424"/>
      <c r="O751" s="424"/>
      <c r="P751" s="424"/>
      <c r="Q751" s="424"/>
      <c r="R751" s="424"/>
      <c r="S751" s="424"/>
      <c r="T751" s="424"/>
      <c r="U751" s="424"/>
      <c r="V751" s="424"/>
      <c r="W751" s="424"/>
      <c r="X751" s="424"/>
      <c r="Y751" s="424"/>
      <c r="Z751" s="424"/>
    </row>
    <row r="752" spans="1:26" ht="15.75" customHeight="1" x14ac:dyDescent="0.25">
      <c r="A752" s="424"/>
      <c r="B752" s="424"/>
      <c r="C752" s="424"/>
      <c r="D752" s="424"/>
      <c r="E752" s="424"/>
      <c r="F752" s="424"/>
      <c r="G752" s="424"/>
      <c r="H752" s="424"/>
      <c r="I752" s="424"/>
      <c r="J752" s="424"/>
      <c r="K752" s="424"/>
      <c r="L752" s="424"/>
      <c r="M752" s="424"/>
      <c r="N752" s="424"/>
      <c r="O752" s="424"/>
      <c r="P752" s="424"/>
      <c r="Q752" s="424"/>
      <c r="R752" s="424"/>
      <c r="S752" s="424"/>
      <c r="T752" s="424"/>
      <c r="U752" s="424"/>
      <c r="V752" s="424"/>
      <c r="W752" s="424"/>
      <c r="X752" s="424"/>
      <c r="Y752" s="424"/>
      <c r="Z752" s="424"/>
    </row>
    <row r="753" spans="1:26" ht="15.75" customHeight="1" x14ac:dyDescent="0.25">
      <c r="A753" s="424"/>
      <c r="B753" s="424"/>
      <c r="C753" s="424"/>
      <c r="D753" s="424"/>
      <c r="E753" s="424"/>
      <c r="F753" s="424"/>
      <c r="G753" s="424"/>
      <c r="H753" s="424"/>
      <c r="I753" s="424"/>
      <c r="J753" s="424"/>
      <c r="K753" s="424"/>
      <c r="L753" s="424"/>
      <c r="M753" s="424"/>
      <c r="N753" s="424"/>
      <c r="O753" s="424"/>
      <c r="P753" s="424"/>
      <c r="Q753" s="424"/>
      <c r="R753" s="424"/>
      <c r="S753" s="424"/>
      <c r="T753" s="424"/>
      <c r="U753" s="424"/>
      <c r="V753" s="424"/>
      <c r="W753" s="424"/>
      <c r="X753" s="424"/>
      <c r="Y753" s="424"/>
      <c r="Z753" s="424"/>
    </row>
    <row r="754" spans="1:26" ht="15.75" customHeight="1" x14ac:dyDescent="0.25">
      <c r="A754" s="424"/>
      <c r="B754" s="424"/>
      <c r="C754" s="424"/>
      <c r="D754" s="424"/>
      <c r="E754" s="424"/>
      <c r="F754" s="424"/>
      <c r="G754" s="424"/>
      <c r="H754" s="424"/>
      <c r="I754" s="424"/>
      <c r="J754" s="424"/>
      <c r="K754" s="424"/>
      <c r="L754" s="424"/>
      <c r="M754" s="424"/>
      <c r="N754" s="424"/>
      <c r="O754" s="424"/>
      <c r="P754" s="424"/>
      <c r="Q754" s="424"/>
      <c r="R754" s="424"/>
      <c r="S754" s="424"/>
      <c r="T754" s="424"/>
      <c r="U754" s="424"/>
      <c r="V754" s="424"/>
      <c r="W754" s="424"/>
      <c r="X754" s="424"/>
      <c r="Y754" s="424"/>
      <c r="Z754" s="424"/>
    </row>
    <row r="755" spans="1:26" ht="15.75" customHeight="1" x14ac:dyDescent="0.25">
      <c r="A755" s="424"/>
      <c r="B755" s="424"/>
      <c r="C755" s="424"/>
      <c r="D755" s="424"/>
      <c r="E755" s="424"/>
      <c r="F755" s="424"/>
      <c r="G755" s="424"/>
      <c r="H755" s="424"/>
      <c r="I755" s="424"/>
      <c r="J755" s="424"/>
      <c r="K755" s="424"/>
      <c r="L755" s="424"/>
      <c r="M755" s="424"/>
      <c r="N755" s="424"/>
      <c r="O755" s="424"/>
      <c r="P755" s="424"/>
      <c r="Q755" s="424"/>
      <c r="R755" s="424"/>
      <c r="S755" s="424"/>
      <c r="T755" s="424"/>
      <c r="U755" s="424"/>
      <c r="V755" s="424"/>
      <c r="W755" s="424"/>
      <c r="X755" s="424"/>
      <c r="Y755" s="424"/>
      <c r="Z755" s="424"/>
    </row>
    <row r="756" spans="1:26" ht="15.75" customHeight="1" x14ac:dyDescent="0.25">
      <c r="A756" s="424"/>
      <c r="B756" s="424"/>
      <c r="C756" s="424"/>
      <c r="D756" s="424"/>
      <c r="E756" s="424"/>
      <c r="F756" s="424"/>
      <c r="G756" s="424"/>
      <c r="H756" s="424"/>
      <c r="I756" s="424"/>
      <c r="J756" s="424"/>
      <c r="K756" s="424"/>
      <c r="L756" s="424"/>
      <c r="M756" s="424"/>
      <c r="N756" s="424"/>
      <c r="O756" s="424"/>
      <c r="P756" s="424"/>
      <c r="Q756" s="424"/>
      <c r="R756" s="424"/>
      <c r="S756" s="424"/>
      <c r="T756" s="424"/>
      <c r="U756" s="424"/>
      <c r="V756" s="424"/>
      <c r="W756" s="424"/>
      <c r="X756" s="424"/>
      <c r="Y756" s="424"/>
      <c r="Z756" s="424"/>
    </row>
    <row r="757" spans="1:26" ht="15.75" customHeight="1" x14ac:dyDescent="0.25">
      <c r="A757" s="424"/>
      <c r="B757" s="424"/>
      <c r="C757" s="424"/>
      <c r="D757" s="424"/>
      <c r="E757" s="424"/>
      <c r="F757" s="424"/>
      <c r="G757" s="424"/>
      <c r="H757" s="424"/>
      <c r="I757" s="424"/>
      <c r="J757" s="424"/>
      <c r="K757" s="424"/>
      <c r="L757" s="424"/>
      <c r="M757" s="424"/>
      <c r="N757" s="424"/>
      <c r="O757" s="424"/>
      <c r="P757" s="424"/>
      <c r="Q757" s="424"/>
      <c r="R757" s="424"/>
      <c r="S757" s="424"/>
      <c r="T757" s="424"/>
      <c r="U757" s="424"/>
      <c r="V757" s="424"/>
      <c r="W757" s="424"/>
      <c r="X757" s="424"/>
      <c r="Y757" s="424"/>
      <c r="Z757" s="424"/>
    </row>
    <row r="758" spans="1:26" ht="15.75" customHeight="1" x14ac:dyDescent="0.25">
      <c r="A758" s="424"/>
      <c r="B758" s="424"/>
      <c r="C758" s="424"/>
      <c r="D758" s="424"/>
      <c r="E758" s="424"/>
      <c r="F758" s="424"/>
      <c r="G758" s="424"/>
      <c r="H758" s="424"/>
      <c r="I758" s="424"/>
      <c r="J758" s="424"/>
      <c r="K758" s="424"/>
      <c r="L758" s="424"/>
      <c r="M758" s="424"/>
      <c r="N758" s="424"/>
      <c r="O758" s="424"/>
      <c r="P758" s="424"/>
      <c r="Q758" s="424"/>
      <c r="R758" s="424"/>
      <c r="S758" s="424"/>
      <c r="T758" s="424"/>
      <c r="U758" s="424"/>
      <c r="V758" s="424"/>
      <c r="W758" s="424"/>
      <c r="X758" s="424"/>
      <c r="Y758" s="424"/>
      <c r="Z758" s="424"/>
    </row>
    <row r="759" spans="1:26" ht="15.75" customHeight="1" x14ac:dyDescent="0.25">
      <c r="A759" s="424"/>
      <c r="B759" s="424"/>
      <c r="C759" s="424"/>
      <c r="D759" s="424"/>
      <c r="E759" s="424"/>
      <c r="F759" s="424"/>
      <c r="G759" s="424"/>
      <c r="H759" s="424"/>
      <c r="I759" s="424"/>
      <c r="J759" s="424"/>
      <c r="K759" s="424"/>
      <c r="L759" s="424"/>
      <c r="M759" s="424"/>
      <c r="N759" s="424"/>
      <c r="O759" s="424"/>
      <c r="P759" s="424"/>
      <c r="Q759" s="424"/>
      <c r="R759" s="424"/>
      <c r="S759" s="424"/>
      <c r="T759" s="424"/>
      <c r="U759" s="424"/>
      <c r="V759" s="424"/>
      <c r="W759" s="424"/>
      <c r="X759" s="424"/>
      <c r="Y759" s="424"/>
      <c r="Z759" s="424"/>
    </row>
    <row r="760" spans="1:26" ht="15.75" customHeight="1" x14ac:dyDescent="0.25">
      <c r="A760" s="424"/>
      <c r="B760" s="424"/>
      <c r="C760" s="424"/>
      <c r="D760" s="424"/>
      <c r="E760" s="424"/>
      <c r="F760" s="424"/>
      <c r="G760" s="424"/>
      <c r="H760" s="424"/>
      <c r="I760" s="424"/>
      <c r="J760" s="424"/>
      <c r="K760" s="424"/>
      <c r="L760" s="424"/>
      <c r="M760" s="424"/>
      <c r="N760" s="424"/>
      <c r="O760" s="424"/>
      <c r="P760" s="424"/>
      <c r="Q760" s="424"/>
      <c r="R760" s="424"/>
      <c r="S760" s="424"/>
      <c r="T760" s="424"/>
      <c r="U760" s="424"/>
      <c r="V760" s="424"/>
      <c r="W760" s="424"/>
      <c r="X760" s="424"/>
      <c r="Y760" s="424"/>
      <c r="Z760" s="424"/>
    </row>
    <row r="761" spans="1:26" ht="15.75" customHeight="1" x14ac:dyDescent="0.25">
      <c r="A761" s="424"/>
      <c r="B761" s="424"/>
      <c r="C761" s="424"/>
      <c r="D761" s="424"/>
      <c r="E761" s="424"/>
      <c r="F761" s="424"/>
      <c r="G761" s="424"/>
      <c r="H761" s="424"/>
      <c r="I761" s="424"/>
      <c r="J761" s="424"/>
      <c r="K761" s="424"/>
      <c r="L761" s="424"/>
      <c r="M761" s="424"/>
      <c r="N761" s="424"/>
      <c r="O761" s="424"/>
      <c r="P761" s="424"/>
      <c r="Q761" s="424"/>
      <c r="R761" s="424"/>
      <c r="S761" s="424"/>
      <c r="T761" s="424"/>
      <c r="U761" s="424"/>
      <c r="V761" s="424"/>
      <c r="W761" s="424"/>
      <c r="X761" s="424"/>
      <c r="Y761" s="424"/>
      <c r="Z761" s="424"/>
    </row>
    <row r="762" spans="1:26" ht="15.75" customHeight="1" x14ac:dyDescent="0.25">
      <c r="A762" s="424"/>
      <c r="B762" s="424"/>
      <c r="C762" s="424"/>
      <c r="D762" s="424"/>
      <c r="E762" s="424"/>
      <c r="F762" s="424"/>
      <c r="G762" s="424"/>
      <c r="H762" s="424"/>
      <c r="I762" s="424"/>
      <c r="J762" s="424"/>
      <c r="K762" s="424"/>
      <c r="L762" s="424"/>
      <c r="M762" s="424"/>
      <c r="N762" s="424"/>
      <c r="O762" s="424"/>
      <c r="P762" s="424"/>
      <c r="Q762" s="424"/>
      <c r="R762" s="424"/>
      <c r="S762" s="424"/>
      <c r="T762" s="424"/>
      <c r="U762" s="424"/>
      <c r="V762" s="424"/>
      <c r="W762" s="424"/>
      <c r="X762" s="424"/>
      <c r="Y762" s="424"/>
      <c r="Z762" s="424"/>
    </row>
    <row r="763" spans="1:26" ht="15.75" customHeight="1" x14ac:dyDescent="0.25">
      <c r="A763" s="424"/>
      <c r="B763" s="424"/>
      <c r="C763" s="424"/>
      <c r="D763" s="424"/>
      <c r="E763" s="424"/>
      <c r="F763" s="424"/>
      <c r="G763" s="424"/>
      <c r="H763" s="424"/>
      <c r="I763" s="424"/>
      <c r="J763" s="424"/>
      <c r="K763" s="424"/>
      <c r="L763" s="424"/>
      <c r="M763" s="424"/>
      <c r="N763" s="424"/>
      <c r="O763" s="424"/>
      <c r="P763" s="424"/>
      <c r="Q763" s="424"/>
      <c r="R763" s="424"/>
      <c r="S763" s="424"/>
      <c r="T763" s="424"/>
      <c r="U763" s="424"/>
      <c r="V763" s="424"/>
      <c r="W763" s="424"/>
      <c r="X763" s="424"/>
      <c r="Y763" s="424"/>
      <c r="Z763" s="424"/>
    </row>
    <row r="764" spans="1:26" ht="15.75" customHeight="1" x14ac:dyDescent="0.25">
      <c r="A764" s="424"/>
      <c r="B764" s="424"/>
      <c r="C764" s="424"/>
      <c r="D764" s="424"/>
      <c r="E764" s="424"/>
      <c r="F764" s="424"/>
      <c r="G764" s="424"/>
      <c r="H764" s="424"/>
      <c r="I764" s="424"/>
      <c r="J764" s="424"/>
      <c r="K764" s="424"/>
      <c r="L764" s="424"/>
      <c r="M764" s="424"/>
      <c r="N764" s="424"/>
      <c r="O764" s="424"/>
      <c r="P764" s="424"/>
      <c r="Q764" s="424"/>
      <c r="R764" s="424"/>
      <c r="S764" s="424"/>
      <c r="T764" s="424"/>
      <c r="U764" s="424"/>
      <c r="V764" s="424"/>
      <c r="W764" s="424"/>
      <c r="X764" s="424"/>
      <c r="Y764" s="424"/>
      <c r="Z764" s="424"/>
    </row>
    <row r="765" spans="1:26" ht="15.75" customHeight="1" x14ac:dyDescent="0.25">
      <c r="A765" s="424"/>
      <c r="B765" s="424"/>
      <c r="C765" s="424"/>
      <c r="D765" s="424"/>
      <c r="E765" s="424"/>
      <c r="F765" s="424"/>
      <c r="G765" s="424"/>
      <c r="H765" s="424"/>
      <c r="I765" s="424"/>
      <c r="J765" s="424"/>
      <c r="K765" s="424"/>
      <c r="L765" s="424"/>
      <c r="M765" s="424"/>
      <c r="N765" s="424"/>
      <c r="O765" s="424"/>
      <c r="P765" s="424"/>
      <c r="Q765" s="424"/>
      <c r="R765" s="424"/>
      <c r="S765" s="424"/>
      <c r="T765" s="424"/>
      <c r="U765" s="424"/>
      <c r="V765" s="424"/>
      <c r="W765" s="424"/>
      <c r="X765" s="424"/>
      <c r="Y765" s="424"/>
      <c r="Z765" s="424"/>
    </row>
    <row r="766" spans="1:26" ht="15.75" customHeight="1" x14ac:dyDescent="0.25">
      <c r="A766" s="424"/>
      <c r="B766" s="424"/>
      <c r="C766" s="424"/>
      <c r="D766" s="424"/>
      <c r="E766" s="424"/>
      <c r="F766" s="424"/>
      <c r="G766" s="424"/>
      <c r="H766" s="424"/>
      <c r="I766" s="424"/>
      <c r="J766" s="424"/>
      <c r="K766" s="424"/>
      <c r="L766" s="424"/>
      <c r="M766" s="424"/>
      <c r="N766" s="424"/>
      <c r="O766" s="424"/>
      <c r="P766" s="424"/>
      <c r="Q766" s="424"/>
      <c r="R766" s="424"/>
      <c r="S766" s="424"/>
      <c r="T766" s="424"/>
      <c r="U766" s="424"/>
      <c r="V766" s="424"/>
      <c r="W766" s="424"/>
      <c r="X766" s="424"/>
      <c r="Y766" s="424"/>
      <c r="Z766" s="424"/>
    </row>
    <row r="767" spans="1:26" ht="15.75" customHeight="1" x14ac:dyDescent="0.25">
      <c r="A767" s="424"/>
      <c r="B767" s="424"/>
      <c r="C767" s="424"/>
      <c r="D767" s="424"/>
      <c r="E767" s="424"/>
      <c r="F767" s="424"/>
      <c r="G767" s="424"/>
      <c r="H767" s="424"/>
      <c r="I767" s="424"/>
      <c r="J767" s="424"/>
      <c r="K767" s="424"/>
      <c r="L767" s="424"/>
      <c r="M767" s="424"/>
      <c r="N767" s="424"/>
      <c r="O767" s="424"/>
      <c r="P767" s="424"/>
      <c r="Q767" s="424"/>
      <c r="R767" s="424"/>
      <c r="S767" s="424"/>
      <c r="T767" s="424"/>
      <c r="U767" s="424"/>
      <c r="V767" s="424"/>
      <c r="W767" s="424"/>
      <c r="X767" s="424"/>
      <c r="Y767" s="424"/>
      <c r="Z767" s="424"/>
    </row>
    <row r="768" spans="1:26" ht="15.75" customHeight="1" x14ac:dyDescent="0.25">
      <c r="A768" s="424"/>
      <c r="B768" s="424"/>
      <c r="C768" s="424"/>
      <c r="D768" s="424"/>
      <c r="E768" s="424"/>
      <c r="F768" s="424"/>
      <c r="G768" s="424"/>
      <c r="H768" s="424"/>
      <c r="I768" s="424"/>
      <c r="J768" s="424"/>
      <c r="K768" s="424"/>
      <c r="L768" s="424"/>
      <c r="M768" s="424"/>
      <c r="N768" s="424"/>
      <c r="O768" s="424"/>
      <c r="P768" s="424"/>
      <c r="Q768" s="424"/>
      <c r="R768" s="424"/>
      <c r="S768" s="424"/>
      <c r="T768" s="424"/>
      <c r="U768" s="424"/>
      <c r="V768" s="424"/>
      <c r="W768" s="424"/>
      <c r="X768" s="424"/>
      <c r="Y768" s="424"/>
      <c r="Z768" s="424"/>
    </row>
    <row r="769" spans="1:26" ht="15.75" customHeight="1" x14ac:dyDescent="0.25">
      <c r="A769" s="424"/>
      <c r="B769" s="424"/>
      <c r="C769" s="424"/>
      <c r="D769" s="424"/>
      <c r="E769" s="424"/>
      <c r="F769" s="424"/>
      <c r="G769" s="424"/>
      <c r="H769" s="424"/>
      <c r="I769" s="424"/>
      <c r="J769" s="424"/>
      <c r="K769" s="424"/>
      <c r="L769" s="424"/>
      <c r="M769" s="424"/>
      <c r="N769" s="424"/>
      <c r="O769" s="424"/>
      <c r="P769" s="424"/>
      <c r="Q769" s="424"/>
      <c r="R769" s="424"/>
      <c r="S769" s="424"/>
      <c r="T769" s="424"/>
      <c r="U769" s="424"/>
      <c r="V769" s="424"/>
      <c r="W769" s="424"/>
      <c r="X769" s="424"/>
      <c r="Y769" s="424"/>
      <c r="Z769" s="424"/>
    </row>
    <row r="770" spans="1:26" ht="15.75" customHeight="1" x14ac:dyDescent="0.25">
      <c r="A770" s="424"/>
      <c r="B770" s="424"/>
      <c r="C770" s="424"/>
      <c r="D770" s="424"/>
      <c r="E770" s="424"/>
      <c r="F770" s="424"/>
      <c r="G770" s="424"/>
      <c r="H770" s="424"/>
      <c r="I770" s="424"/>
      <c r="J770" s="424"/>
      <c r="K770" s="424"/>
      <c r="L770" s="424"/>
      <c r="M770" s="424"/>
      <c r="N770" s="424"/>
      <c r="O770" s="424"/>
      <c r="P770" s="424"/>
      <c r="Q770" s="424"/>
      <c r="R770" s="424"/>
      <c r="S770" s="424"/>
      <c r="T770" s="424"/>
      <c r="U770" s="424"/>
      <c r="V770" s="424"/>
      <c r="W770" s="424"/>
      <c r="X770" s="424"/>
      <c r="Y770" s="424"/>
      <c r="Z770" s="424"/>
    </row>
    <row r="771" spans="1:26" ht="15.75" customHeight="1" x14ac:dyDescent="0.25">
      <c r="A771" s="424"/>
      <c r="B771" s="424"/>
      <c r="C771" s="424"/>
      <c r="D771" s="424"/>
      <c r="E771" s="424"/>
      <c r="F771" s="424"/>
      <c r="G771" s="424"/>
      <c r="H771" s="424"/>
      <c r="I771" s="424"/>
      <c r="J771" s="424"/>
      <c r="K771" s="424"/>
      <c r="L771" s="424"/>
      <c r="M771" s="424"/>
      <c r="N771" s="424"/>
      <c r="O771" s="424"/>
      <c r="P771" s="424"/>
      <c r="Q771" s="424"/>
      <c r="R771" s="424"/>
      <c r="S771" s="424"/>
      <c r="T771" s="424"/>
      <c r="U771" s="424"/>
      <c r="V771" s="424"/>
      <c r="W771" s="424"/>
      <c r="X771" s="424"/>
      <c r="Y771" s="424"/>
      <c r="Z771" s="424"/>
    </row>
    <row r="772" spans="1:26" ht="15.75" customHeight="1" x14ac:dyDescent="0.25">
      <c r="A772" s="424"/>
      <c r="B772" s="424"/>
      <c r="C772" s="424"/>
      <c r="D772" s="424"/>
      <c r="E772" s="424"/>
      <c r="F772" s="424"/>
      <c r="G772" s="424"/>
      <c r="H772" s="424"/>
      <c r="I772" s="424"/>
      <c r="J772" s="424"/>
      <c r="K772" s="424"/>
      <c r="L772" s="424"/>
      <c r="M772" s="424"/>
      <c r="N772" s="424"/>
      <c r="O772" s="424"/>
      <c r="P772" s="424"/>
      <c r="Q772" s="424"/>
      <c r="R772" s="424"/>
      <c r="S772" s="424"/>
      <c r="T772" s="424"/>
      <c r="U772" s="424"/>
      <c r="V772" s="424"/>
      <c r="W772" s="424"/>
      <c r="X772" s="424"/>
      <c r="Y772" s="424"/>
      <c r="Z772" s="424"/>
    </row>
    <row r="773" spans="1:26" ht="15.75" customHeight="1" x14ac:dyDescent="0.25">
      <c r="A773" s="424"/>
      <c r="B773" s="424"/>
      <c r="C773" s="424"/>
      <c r="D773" s="424"/>
      <c r="E773" s="424"/>
      <c r="F773" s="424"/>
      <c r="G773" s="424"/>
      <c r="H773" s="424"/>
      <c r="I773" s="424"/>
      <c r="J773" s="424"/>
      <c r="K773" s="424"/>
      <c r="L773" s="424"/>
      <c r="M773" s="424"/>
      <c r="N773" s="424"/>
      <c r="O773" s="424"/>
      <c r="P773" s="424"/>
      <c r="Q773" s="424"/>
      <c r="R773" s="424"/>
      <c r="S773" s="424"/>
      <c r="T773" s="424"/>
      <c r="U773" s="424"/>
      <c r="V773" s="424"/>
      <c r="W773" s="424"/>
      <c r="X773" s="424"/>
      <c r="Y773" s="424"/>
      <c r="Z773" s="424"/>
    </row>
    <row r="774" spans="1:26" ht="15.75" customHeight="1" x14ac:dyDescent="0.25">
      <c r="A774" s="424"/>
      <c r="B774" s="424"/>
      <c r="C774" s="424"/>
      <c r="D774" s="424"/>
      <c r="E774" s="424"/>
      <c r="F774" s="424"/>
      <c r="G774" s="424"/>
      <c r="H774" s="424"/>
      <c r="I774" s="424"/>
      <c r="J774" s="424"/>
      <c r="K774" s="424"/>
      <c r="L774" s="424"/>
      <c r="M774" s="424"/>
      <c r="N774" s="424"/>
      <c r="O774" s="424"/>
      <c r="P774" s="424"/>
      <c r="Q774" s="424"/>
      <c r="R774" s="424"/>
      <c r="S774" s="424"/>
      <c r="T774" s="424"/>
      <c r="U774" s="424"/>
      <c r="V774" s="424"/>
      <c r="W774" s="424"/>
      <c r="X774" s="424"/>
      <c r="Y774" s="424"/>
      <c r="Z774" s="424"/>
    </row>
    <row r="775" spans="1:26" ht="15.75" customHeight="1" x14ac:dyDescent="0.25">
      <c r="A775" s="424"/>
      <c r="B775" s="424"/>
      <c r="C775" s="424"/>
      <c r="D775" s="424"/>
      <c r="E775" s="424"/>
      <c r="F775" s="424"/>
      <c r="G775" s="424"/>
      <c r="H775" s="424"/>
      <c r="I775" s="424"/>
      <c r="J775" s="424"/>
      <c r="K775" s="424"/>
      <c r="L775" s="424"/>
      <c r="M775" s="424"/>
      <c r="N775" s="424"/>
      <c r="O775" s="424"/>
      <c r="P775" s="424"/>
      <c r="Q775" s="424"/>
      <c r="R775" s="424"/>
      <c r="S775" s="424"/>
      <c r="T775" s="424"/>
      <c r="U775" s="424"/>
      <c r="V775" s="424"/>
      <c r="W775" s="424"/>
      <c r="X775" s="424"/>
      <c r="Y775" s="424"/>
      <c r="Z775" s="424"/>
    </row>
    <row r="776" spans="1:26" ht="15.75" customHeight="1" x14ac:dyDescent="0.25">
      <c r="A776" s="424"/>
      <c r="B776" s="424"/>
      <c r="C776" s="424"/>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row>
    <row r="777" spans="1:26" ht="15.75" customHeight="1" x14ac:dyDescent="0.25">
      <c r="A777" s="424"/>
      <c r="B777" s="424"/>
      <c r="C777" s="424"/>
      <c r="D777" s="424"/>
      <c r="E777" s="424"/>
      <c r="F777" s="424"/>
      <c r="G777" s="424"/>
      <c r="H777" s="424"/>
      <c r="I777" s="424"/>
      <c r="J777" s="424"/>
      <c r="K777" s="424"/>
      <c r="L777" s="424"/>
      <c r="M777" s="424"/>
      <c r="N777" s="424"/>
      <c r="O777" s="424"/>
      <c r="P777" s="424"/>
      <c r="Q777" s="424"/>
      <c r="R777" s="424"/>
      <c r="S777" s="424"/>
      <c r="T777" s="424"/>
      <c r="U777" s="424"/>
      <c r="V777" s="424"/>
      <c r="W777" s="424"/>
      <c r="X777" s="424"/>
      <c r="Y777" s="424"/>
      <c r="Z777" s="424"/>
    </row>
    <row r="778" spans="1:26" ht="15.75" customHeight="1" x14ac:dyDescent="0.25">
      <c r="A778" s="424"/>
      <c r="B778" s="424"/>
      <c r="C778" s="424"/>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row>
    <row r="779" spans="1:26" ht="15.75" customHeight="1" x14ac:dyDescent="0.25">
      <c r="A779" s="424"/>
      <c r="B779" s="424"/>
      <c r="C779" s="424"/>
      <c r="D779" s="424"/>
      <c r="E779" s="424"/>
      <c r="F779" s="424"/>
      <c r="G779" s="424"/>
      <c r="H779" s="424"/>
      <c r="I779" s="424"/>
      <c r="J779" s="424"/>
      <c r="K779" s="424"/>
      <c r="L779" s="424"/>
      <c r="M779" s="424"/>
      <c r="N779" s="424"/>
      <c r="O779" s="424"/>
      <c r="P779" s="424"/>
      <c r="Q779" s="424"/>
      <c r="R779" s="424"/>
      <c r="S779" s="424"/>
      <c r="T779" s="424"/>
      <c r="U779" s="424"/>
      <c r="V779" s="424"/>
      <c r="W779" s="424"/>
      <c r="X779" s="424"/>
      <c r="Y779" s="424"/>
      <c r="Z779" s="424"/>
    </row>
    <row r="780" spans="1:26" ht="15.75" customHeight="1" x14ac:dyDescent="0.25">
      <c r="A780" s="424"/>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row>
    <row r="781" spans="1:26" ht="15.75" customHeight="1" x14ac:dyDescent="0.25">
      <c r="A781" s="424"/>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row>
    <row r="782" spans="1:26" ht="15.75" customHeight="1" x14ac:dyDescent="0.25">
      <c r="A782" s="424"/>
      <c r="B782" s="424"/>
      <c r="C782" s="424"/>
      <c r="D782" s="424"/>
      <c r="E782" s="424"/>
      <c r="F782" s="424"/>
      <c r="G782" s="424"/>
      <c r="H782" s="424"/>
      <c r="I782" s="424"/>
      <c r="J782" s="424"/>
      <c r="K782" s="424"/>
      <c r="L782" s="424"/>
      <c r="M782" s="424"/>
      <c r="N782" s="424"/>
      <c r="O782" s="424"/>
      <c r="P782" s="424"/>
      <c r="Q782" s="424"/>
      <c r="R782" s="424"/>
      <c r="S782" s="424"/>
      <c r="T782" s="424"/>
      <c r="U782" s="424"/>
      <c r="V782" s="424"/>
      <c r="W782" s="424"/>
      <c r="X782" s="424"/>
      <c r="Y782" s="424"/>
      <c r="Z782" s="424"/>
    </row>
    <row r="783" spans="1:26" ht="15.75" customHeight="1" x14ac:dyDescent="0.25">
      <c r="A783" s="424"/>
      <c r="B783" s="424"/>
      <c r="C783" s="424"/>
      <c r="D783" s="424"/>
      <c r="E783" s="424"/>
      <c r="F783" s="424"/>
      <c r="G783" s="424"/>
      <c r="H783" s="424"/>
      <c r="I783" s="424"/>
      <c r="J783" s="424"/>
      <c r="K783" s="424"/>
      <c r="L783" s="424"/>
      <c r="M783" s="424"/>
      <c r="N783" s="424"/>
      <c r="O783" s="424"/>
      <c r="P783" s="424"/>
      <c r="Q783" s="424"/>
      <c r="R783" s="424"/>
      <c r="S783" s="424"/>
      <c r="T783" s="424"/>
      <c r="U783" s="424"/>
      <c r="V783" s="424"/>
      <c r="W783" s="424"/>
      <c r="X783" s="424"/>
      <c r="Y783" s="424"/>
      <c r="Z783" s="424"/>
    </row>
    <row r="784" spans="1:26" ht="15.75" customHeight="1" x14ac:dyDescent="0.25">
      <c r="A784" s="424"/>
      <c r="B784" s="424"/>
      <c r="C784" s="424"/>
      <c r="D784" s="424"/>
      <c r="E784" s="424"/>
      <c r="F784" s="424"/>
      <c r="G784" s="424"/>
      <c r="H784" s="424"/>
      <c r="I784" s="424"/>
      <c r="J784" s="424"/>
      <c r="K784" s="424"/>
      <c r="L784" s="424"/>
      <c r="M784" s="424"/>
      <c r="N784" s="424"/>
      <c r="O784" s="424"/>
      <c r="P784" s="424"/>
      <c r="Q784" s="424"/>
      <c r="R784" s="424"/>
      <c r="S784" s="424"/>
      <c r="T784" s="424"/>
      <c r="U784" s="424"/>
      <c r="V784" s="424"/>
      <c r="W784" s="424"/>
      <c r="X784" s="424"/>
      <c r="Y784" s="424"/>
      <c r="Z784" s="424"/>
    </row>
    <row r="785" spans="1:26" ht="15.75" customHeight="1" x14ac:dyDescent="0.25">
      <c r="A785" s="424"/>
      <c r="B785" s="424"/>
      <c r="C785" s="424"/>
      <c r="D785" s="424"/>
      <c r="E785" s="424"/>
      <c r="F785" s="424"/>
      <c r="G785" s="424"/>
      <c r="H785" s="424"/>
      <c r="I785" s="424"/>
      <c r="J785" s="424"/>
      <c r="K785" s="424"/>
      <c r="L785" s="424"/>
      <c r="M785" s="424"/>
      <c r="N785" s="424"/>
      <c r="O785" s="424"/>
      <c r="P785" s="424"/>
      <c r="Q785" s="424"/>
      <c r="R785" s="424"/>
      <c r="S785" s="424"/>
      <c r="T785" s="424"/>
      <c r="U785" s="424"/>
      <c r="V785" s="424"/>
      <c r="W785" s="424"/>
      <c r="X785" s="424"/>
      <c r="Y785" s="424"/>
      <c r="Z785" s="424"/>
    </row>
    <row r="786" spans="1:26" ht="15.75" customHeight="1" x14ac:dyDescent="0.25">
      <c r="A786" s="424"/>
      <c r="B786" s="424"/>
      <c r="C786" s="424"/>
      <c r="D786" s="424"/>
      <c r="E786" s="424"/>
      <c r="F786" s="424"/>
      <c r="G786" s="424"/>
      <c r="H786" s="424"/>
      <c r="I786" s="424"/>
      <c r="J786" s="424"/>
      <c r="K786" s="424"/>
      <c r="L786" s="424"/>
      <c r="M786" s="424"/>
      <c r="N786" s="424"/>
      <c r="O786" s="424"/>
      <c r="P786" s="424"/>
      <c r="Q786" s="424"/>
      <c r="R786" s="424"/>
      <c r="S786" s="424"/>
      <c r="T786" s="424"/>
      <c r="U786" s="424"/>
      <c r="V786" s="424"/>
      <c r="W786" s="424"/>
      <c r="X786" s="424"/>
      <c r="Y786" s="424"/>
      <c r="Z786" s="424"/>
    </row>
    <row r="787" spans="1:26" ht="15.75" customHeight="1" x14ac:dyDescent="0.25">
      <c r="A787" s="424"/>
      <c r="B787" s="424"/>
      <c r="C787" s="424"/>
      <c r="D787" s="424"/>
      <c r="E787" s="424"/>
      <c r="F787" s="424"/>
      <c r="G787" s="424"/>
      <c r="H787" s="424"/>
      <c r="I787" s="424"/>
      <c r="J787" s="424"/>
      <c r="K787" s="424"/>
      <c r="L787" s="424"/>
      <c r="M787" s="424"/>
      <c r="N787" s="424"/>
      <c r="O787" s="424"/>
      <c r="P787" s="424"/>
      <c r="Q787" s="424"/>
      <c r="R787" s="424"/>
      <c r="S787" s="424"/>
      <c r="T787" s="424"/>
      <c r="U787" s="424"/>
      <c r="V787" s="424"/>
      <c r="W787" s="424"/>
      <c r="X787" s="424"/>
      <c r="Y787" s="424"/>
      <c r="Z787" s="424"/>
    </row>
    <row r="788" spans="1:26" ht="15.75" customHeight="1" x14ac:dyDescent="0.25">
      <c r="A788" s="424"/>
      <c r="B788" s="424"/>
      <c r="C788" s="424"/>
      <c r="D788" s="424"/>
      <c r="E788" s="424"/>
      <c r="F788" s="424"/>
      <c r="G788" s="424"/>
      <c r="H788" s="424"/>
      <c r="I788" s="424"/>
      <c r="J788" s="424"/>
      <c r="K788" s="424"/>
      <c r="L788" s="424"/>
      <c r="M788" s="424"/>
      <c r="N788" s="424"/>
      <c r="O788" s="424"/>
      <c r="P788" s="424"/>
      <c r="Q788" s="424"/>
      <c r="R788" s="424"/>
      <c r="S788" s="424"/>
      <c r="T788" s="424"/>
      <c r="U788" s="424"/>
      <c r="V788" s="424"/>
      <c r="W788" s="424"/>
      <c r="X788" s="424"/>
      <c r="Y788" s="424"/>
      <c r="Z788" s="424"/>
    </row>
    <row r="789" spans="1:26" ht="15.75" customHeight="1" x14ac:dyDescent="0.25">
      <c r="A789" s="424"/>
      <c r="B789" s="424"/>
      <c r="C789" s="424"/>
      <c r="D789" s="424"/>
      <c r="E789" s="424"/>
      <c r="F789" s="424"/>
      <c r="G789" s="424"/>
      <c r="H789" s="424"/>
      <c r="I789" s="424"/>
      <c r="J789" s="424"/>
      <c r="K789" s="424"/>
      <c r="L789" s="424"/>
      <c r="M789" s="424"/>
      <c r="N789" s="424"/>
      <c r="O789" s="424"/>
      <c r="P789" s="424"/>
      <c r="Q789" s="424"/>
      <c r="R789" s="424"/>
      <c r="S789" s="424"/>
      <c r="T789" s="424"/>
      <c r="U789" s="424"/>
      <c r="V789" s="424"/>
      <c r="W789" s="424"/>
      <c r="X789" s="424"/>
      <c r="Y789" s="424"/>
      <c r="Z789" s="424"/>
    </row>
    <row r="790" spans="1:26" ht="15.75" customHeight="1" x14ac:dyDescent="0.25">
      <c r="A790" s="424"/>
      <c r="B790" s="424"/>
      <c r="C790" s="424"/>
      <c r="D790" s="424"/>
      <c r="E790" s="424"/>
      <c r="F790" s="424"/>
      <c r="G790" s="424"/>
      <c r="H790" s="424"/>
      <c r="I790" s="424"/>
      <c r="J790" s="424"/>
      <c r="K790" s="424"/>
      <c r="L790" s="424"/>
      <c r="M790" s="424"/>
      <c r="N790" s="424"/>
      <c r="O790" s="424"/>
      <c r="P790" s="424"/>
      <c r="Q790" s="424"/>
      <c r="R790" s="424"/>
      <c r="S790" s="424"/>
      <c r="T790" s="424"/>
      <c r="U790" s="424"/>
      <c r="V790" s="424"/>
      <c r="W790" s="424"/>
      <c r="X790" s="424"/>
      <c r="Y790" s="424"/>
      <c r="Z790" s="424"/>
    </row>
    <row r="791" spans="1:26" ht="15.75" customHeight="1" x14ac:dyDescent="0.25">
      <c r="A791" s="424"/>
      <c r="B791" s="424"/>
      <c r="C791" s="424"/>
      <c r="D791" s="424"/>
      <c r="E791" s="424"/>
      <c r="F791" s="424"/>
      <c r="G791" s="424"/>
      <c r="H791" s="424"/>
      <c r="I791" s="424"/>
      <c r="J791" s="424"/>
      <c r="K791" s="424"/>
      <c r="L791" s="424"/>
      <c r="M791" s="424"/>
      <c r="N791" s="424"/>
      <c r="O791" s="424"/>
      <c r="P791" s="424"/>
      <c r="Q791" s="424"/>
      <c r="R791" s="424"/>
      <c r="S791" s="424"/>
      <c r="T791" s="424"/>
      <c r="U791" s="424"/>
      <c r="V791" s="424"/>
      <c r="W791" s="424"/>
      <c r="X791" s="424"/>
      <c r="Y791" s="424"/>
      <c r="Z791" s="424"/>
    </row>
    <row r="792" spans="1:26" ht="15.75" customHeight="1" x14ac:dyDescent="0.25">
      <c r="A792" s="424"/>
      <c r="B792" s="424"/>
      <c r="C792" s="424"/>
      <c r="D792" s="424"/>
      <c r="E792" s="424"/>
      <c r="F792" s="424"/>
      <c r="G792" s="424"/>
      <c r="H792" s="424"/>
      <c r="I792" s="424"/>
      <c r="J792" s="424"/>
      <c r="K792" s="424"/>
      <c r="L792" s="424"/>
      <c r="M792" s="424"/>
      <c r="N792" s="424"/>
      <c r="O792" s="424"/>
      <c r="P792" s="424"/>
      <c r="Q792" s="424"/>
      <c r="R792" s="424"/>
      <c r="S792" s="424"/>
      <c r="T792" s="424"/>
      <c r="U792" s="424"/>
      <c r="V792" s="424"/>
      <c r="W792" s="424"/>
      <c r="X792" s="424"/>
      <c r="Y792" s="424"/>
      <c r="Z792" s="424"/>
    </row>
    <row r="793" spans="1:26" ht="15.75" customHeight="1" x14ac:dyDescent="0.25">
      <c r="A793" s="424"/>
      <c r="B793" s="424"/>
      <c r="C793" s="424"/>
      <c r="D793" s="424"/>
      <c r="E793" s="424"/>
      <c r="F793" s="424"/>
      <c r="G793" s="424"/>
      <c r="H793" s="424"/>
      <c r="I793" s="424"/>
      <c r="J793" s="424"/>
      <c r="K793" s="424"/>
      <c r="L793" s="424"/>
      <c r="M793" s="424"/>
      <c r="N793" s="424"/>
      <c r="O793" s="424"/>
      <c r="P793" s="424"/>
      <c r="Q793" s="424"/>
      <c r="R793" s="424"/>
      <c r="S793" s="424"/>
      <c r="T793" s="424"/>
      <c r="U793" s="424"/>
      <c r="V793" s="424"/>
      <c r="W793" s="424"/>
      <c r="X793" s="424"/>
      <c r="Y793" s="424"/>
      <c r="Z793" s="424"/>
    </row>
    <row r="794" spans="1:26" ht="15.75" customHeight="1" x14ac:dyDescent="0.25">
      <c r="A794" s="424"/>
      <c r="B794" s="424"/>
      <c r="C794" s="424"/>
      <c r="D794" s="424"/>
      <c r="E794" s="424"/>
      <c r="F794" s="424"/>
      <c r="G794" s="424"/>
      <c r="H794" s="424"/>
      <c r="I794" s="424"/>
      <c r="J794" s="424"/>
      <c r="K794" s="424"/>
      <c r="L794" s="424"/>
      <c r="M794" s="424"/>
      <c r="N794" s="424"/>
      <c r="O794" s="424"/>
      <c r="P794" s="424"/>
      <c r="Q794" s="424"/>
      <c r="R794" s="424"/>
      <c r="S794" s="424"/>
      <c r="T794" s="424"/>
      <c r="U794" s="424"/>
      <c r="V794" s="424"/>
      <c r="W794" s="424"/>
      <c r="X794" s="424"/>
      <c r="Y794" s="424"/>
      <c r="Z794" s="424"/>
    </row>
    <row r="795" spans="1:26" ht="15.75" customHeight="1" x14ac:dyDescent="0.25">
      <c r="A795" s="424"/>
      <c r="B795" s="424"/>
      <c r="C795" s="424"/>
      <c r="D795" s="424"/>
      <c r="E795" s="424"/>
      <c r="F795" s="424"/>
      <c r="G795" s="424"/>
      <c r="H795" s="424"/>
      <c r="I795" s="424"/>
      <c r="J795" s="424"/>
      <c r="K795" s="424"/>
      <c r="L795" s="424"/>
      <c r="M795" s="424"/>
      <c r="N795" s="424"/>
      <c r="O795" s="424"/>
      <c r="P795" s="424"/>
      <c r="Q795" s="424"/>
      <c r="R795" s="424"/>
      <c r="S795" s="424"/>
      <c r="T795" s="424"/>
      <c r="U795" s="424"/>
      <c r="V795" s="424"/>
      <c r="W795" s="424"/>
      <c r="X795" s="424"/>
      <c r="Y795" s="424"/>
      <c r="Z795" s="424"/>
    </row>
    <row r="796" spans="1:26" ht="15.75" customHeight="1" x14ac:dyDescent="0.25">
      <c r="A796" s="424"/>
      <c r="B796" s="424"/>
      <c r="C796" s="424"/>
      <c r="D796" s="424"/>
      <c r="E796" s="424"/>
      <c r="F796" s="424"/>
      <c r="G796" s="424"/>
      <c r="H796" s="424"/>
      <c r="I796" s="424"/>
      <c r="J796" s="424"/>
      <c r="K796" s="424"/>
      <c r="L796" s="424"/>
      <c r="M796" s="424"/>
      <c r="N796" s="424"/>
      <c r="O796" s="424"/>
      <c r="P796" s="424"/>
      <c r="Q796" s="424"/>
      <c r="R796" s="424"/>
      <c r="S796" s="424"/>
      <c r="T796" s="424"/>
      <c r="U796" s="424"/>
      <c r="V796" s="424"/>
      <c r="W796" s="424"/>
      <c r="X796" s="424"/>
      <c r="Y796" s="424"/>
      <c r="Z796" s="424"/>
    </row>
    <row r="797" spans="1:26" ht="15.75" customHeight="1" x14ac:dyDescent="0.25">
      <c r="A797" s="424"/>
      <c r="B797" s="424"/>
      <c r="C797" s="424"/>
      <c r="D797" s="424"/>
      <c r="E797" s="424"/>
      <c r="F797" s="424"/>
      <c r="G797" s="424"/>
      <c r="H797" s="424"/>
      <c r="I797" s="424"/>
      <c r="J797" s="424"/>
      <c r="K797" s="424"/>
      <c r="L797" s="424"/>
      <c r="M797" s="424"/>
      <c r="N797" s="424"/>
      <c r="O797" s="424"/>
      <c r="P797" s="424"/>
      <c r="Q797" s="424"/>
      <c r="R797" s="424"/>
      <c r="S797" s="424"/>
      <c r="T797" s="424"/>
      <c r="U797" s="424"/>
      <c r="V797" s="424"/>
      <c r="W797" s="424"/>
      <c r="X797" s="424"/>
      <c r="Y797" s="424"/>
      <c r="Z797" s="424"/>
    </row>
    <row r="798" spans="1:26" ht="15.75" customHeight="1" x14ac:dyDescent="0.25">
      <c r="A798" s="424"/>
      <c r="B798" s="424"/>
      <c r="C798" s="424"/>
      <c r="D798" s="424"/>
      <c r="E798" s="424"/>
      <c r="F798" s="424"/>
      <c r="G798" s="424"/>
      <c r="H798" s="424"/>
      <c r="I798" s="424"/>
      <c r="J798" s="424"/>
      <c r="K798" s="424"/>
      <c r="L798" s="424"/>
      <c r="M798" s="424"/>
      <c r="N798" s="424"/>
      <c r="O798" s="424"/>
      <c r="P798" s="424"/>
      <c r="Q798" s="424"/>
      <c r="R798" s="424"/>
      <c r="S798" s="424"/>
      <c r="T798" s="424"/>
      <c r="U798" s="424"/>
      <c r="V798" s="424"/>
      <c r="W798" s="424"/>
      <c r="X798" s="424"/>
      <c r="Y798" s="424"/>
      <c r="Z798" s="424"/>
    </row>
    <row r="799" spans="1:26" ht="15.75" customHeight="1" x14ac:dyDescent="0.25">
      <c r="A799" s="424"/>
      <c r="B799" s="424"/>
      <c r="C799" s="424"/>
      <c r="D799" s="424"/>
      <c r="E799" s="424"/>
      <c r="F799" s="424"/>
      <c r="G799" s="424"/>
      <c r="H799" s="424"/>
      <c r="I799" s="424"/>
      <c r="J799" s="424"/>
      <c r="K799" s="424"/>
      <c r="L799" s="424"/>
      <c r="M799" s="424"/>
      <c r="N799" s="424"/>
      <c r="O799" s="424"/>
      <c r="P799" s="424"/>
      <c r="Q799" s="424"/>
      <c r="R799" s="424"/>
      <c r="S799" s="424"/>
      <c r="T799" s="424"/>
      <c r="U799" s="424"/>
      <c r="V799" s="424"/>
      <c r="W799" s="424"/>
      <c r="X799" s="424"/>
      <c r="Y799" s="424"/>
      <c r="Z799" s="424"/>
    </row>
    <row r="800" spans="1:26" ht="15.75" customHeight="1" x14ac:dyDescent="0.25">
      <c r="A800" s="424"/>
      <c r="B800" s="424"/>
      <c r="C800" s="424"/>
      <c r="D800" s="424"/>
      <c r="E800" s="424"/>
      <c r="F800" s="424"/>
      <c r="G800" s="424"/>
      <c r="H800" s="424"/>
      <c r="I800" s="424"/>
      <c r="J800" s="424"/>
      <c r="K800" s="424"/>
      <c r="L800" s="424"/>
      <c r="M800" s="424"/>
      <c r="N800" s="424"/>
      <c r="O800" s="424"/>
      <c r="P800" s="424"/>
      <c r="Q800" s="424"/>
      <c r="R800" s="424"/>
      <c r="S800" s="424"/>
      <c r="T800" s="424"/>
      <c r="U800" s="424"/>
      <c r="V800" s="424"/>
      <c r="W800" s="424"/>
      <c r="X800" s="424"/>
      <c r="Y800" s="424"/>
      <c r="Z800" s="424"/>
    </row>
    <row r="801" spans="1:26" ht="15.75" customHeight="1" x14ac:dyDescent="0.25">
      <c r="A801" s="424"/>
      <c r="B801" s="424"/>
      <c r="C801" s="424"/>
      <c r="D801" s="424"/>
      <c r="E801" s="424"/>
      <c r="F801" s="424"/>
      <c r="G801" s="424"/>
      <c r="H801" s="424"/>
      <c r="I801" s="424"/>
      <c r="J801" s="424"/>
      <c r="K801" s="424"/>
      <c r="L801" s="424"/>
      <c r="M801" s="424"/>
      <c r="N801" s="424"/>
      <c r="O801" s="424"/>
      <c r="P801" s="424"/>
      <c r="Q801" s="424"/>
      <c r="R801" s="424"/>
      <c r="S801" s="424"/>
      <c r="T801" s="424"/>
      <c r="U801" s="424"/>
      <c r="V801" s="424"/>
      <c r="W801" s="424"/>
      <c r="X801" s="424"/>
      <c r="Y801" s="424"/>
      <c r="Z801" s="424"/>
    </row>
    <row r="802" spans="1:26" ht="15.75" customHeight="1" x14ac:dyDescent="0.25">
      <c r="A802" s="424"/>
      <c r="B802" s="424"/>
      <c r="C802" s="424"/>
      <c r="D802" s="424"/>
      <c r="E802" s="424"/>
      <c r="F802" s="424"/>
      <c r="G802" s="424"/>
      <c r="H802" s="424"/>
      <c r="I802" s="424"/>
      <c r="J802" s="424"/>
      <c r="K802" s="424"/>
      <c r="L802" s="424"/>
      <c r="M802" s="424"/>
      <c r="N802" s="424"/>
      <c r="O802" s="424"/>
      <c r="P802" s="424"/>
      <c r="Q802" s="424"/>
      <c r="R802" s="424"/>
      <c r="S802" s="424"/>
      <c r="T802" s="424"/>
      <c r="U802" s="424"/>
      <c r="V802" s="424"/>
      <c r="W802" s="424"/>
      <c r="X802" s="424"/>
      <c r="Y802" s="424"/>
      <c r="Z802" s="424"/>
    </row>
    <row r="803" spans="1:26" ht="15.75" customHeight="1" x14ac:dyDescent="0.25">
      <c r="A803" s="424"/>
      <c r="B803" s="424"/>
      <c r="C803" s="424"/>
      <c r="D803" s="424"/>
      <c r="E803" s="424"/>
      <c r="F803" s="424"/>
      <c r="G803" s="424"/>
      <c r="H803" s="424"/>
      <c r="I803" s="424"/>
      <c r="J803" s="424"/>
      <c r="K803" s="424"/>
      <c r="L803" s="424"/>
      <c r="M803" s="424"/>
      <c r="N803" s="424"/>
      <c r="O803" s="424"/>
      <c r="P803" s="424"/>
      <c r="Q803" s="424"/>
      <c r="R803" s="424"/>
      <c r="S803" s="424"/>
      <c r="T803" s="424"/>
      <c r="U803" s="424"/>
      <c r="V803" s="424"/>
      <c r="W803" s="424"/>
      <c r="X803" s="424"/>
      <c r="Y803" s="424"/>
      <c r="Z803" s="424"/>
    </row>
    <row r="804" spans="1:26" ht="15.75" customHeight="1" x14ac:dyDescent="0.25">
      <c r="A804" s="424"/>
      <c r="B804" s="424"/>
      <c r="C804" s="424"/>
      <c r="D804" s="424"/>
      <c r="E804" s="424"/>
      <c r="F804" s="424"/>
      <c r="G804" s="424"/>
      <c r="H804" s="424"/>
      <c r="I804" s="424"/>
      <c r="J804" s="424"/>
      <c r="K804" s="424"/>
      <c r="L804" s="424"/>
      <c r="M804" s="424"/>
      <c r="N804" s="424"/>
      <c r="O804" s="424"/>
      <c r="P804" s="424"/>
      <c r="Q804" s="424"/>
      <c r="R804" s="424"/>
      <c r="S804" s="424"/>
      <c r="T804" s="424"/>
      <c r="U804" s="424"/>
      <c r="V804" s="424"/>
      <c r="W804" s="424"/>
      <c r="X804" s="424"/>
      <c r="Y804" s="424"/>
      <c r="Z804" s="424"/>
    </row>
    <row r="805" spans="1:26" ht="15.75" customHeight="1" x14ac:dyDescent="0.25">
      <c r="A805" s="424"/>
      <c r="B805" s="424"/>
      <c r="C805" s="424"/>
      <c r="D805" s="424"/>
      <c r="E805" s="424"/>
      <c r="F805" s="424"/>
      <c r="G805" s="424"/>
      <c r="H805" s="424"/>
      <c r="I805" s="424"/>
      <c r="J805" s="424"/>
      <c r="K805" s="424"/>
      <c r="L805" s="424"/>
      <c r="M805" s="424"/>
      <c r="N805" s="424"/>
      <c r="O805" s="424"/>
      <c r="P805" s="424"/>
      <c r="Q805" s="424"/>
      <c r="R805" s="424"/>
      <c r="S805" s="424"/>
      <c r="T805" s="424"/>
      <c r="U805" s="424"/>
      <c r="V805" s="424"/>
      <c r="W805" s="424"/>
      <c r="X805" s="424"/>
      <c r="Y805" s="424"/>
      <c r="Z805" s="424"/>
    </row>
    <row r="806" spans="1:26" ht="15.75" customHeight="1" x14ac:dyDescent="0.25">
      <c r="A806" s="424"/>
      <c r="B806" s="424"/>
      <c r="C806" s="424"/>
      <c r="D806" s="424"/>
      <c r="E806" s="424"/>
      <c r="F806" s="424"/>
      <c r="G806" s="424"/>
      <c r="H806" s="424"/>
      <c r="I806" s="424"/>
      <c r="J806" s="424"/>
      <c r="K806" s="424"/>
      <c r="L806" s="424"/>
      <c r="M806" s="424"/>
      <c r="N806" s="424"/>
      <c r="O806" s="424"/>
      <c r="P806" s="424"/>
      <c r="Q806" s="424"/>
      <c r="R806" s="424"/>
      <c r="S806" s="424"/>
      <c r="T806" s="424"/>
      <c r="U806" s="424"/>
      <c r="V806" s="424"/>
      <c r="W806" s="424"/>
      <c r="X806" s="424"/>
      <c r="Y806" s="424"/>
      <c r="Z806" s="424"/>
    </row>
    <row r="807" spans="1:26" ht="15.75" customHeight="1" x14ac:dyDescent="0.25">
      <c r="A807" s="424"/>
      <c r="B807" s="424"/>
      <c r="C807" s="424"/>
      <c r="D807" s="424"/>
      <c r="E807" s="424"/>
      <c r="F807" s="424"/>
      <c r="G807" s="424"/>
      <c r="H807" s="424"/>
      <c r="I807" s="424"/>
      <c r="J807" s="424"/>
      <c r="K807" s="424"/>
      <c r="L807" s="424"/>
      <c r="M807" s="424"/>
      <c r="N807" s="424"/>
      <c r="O807" s="424"/>
      <c r="P807" s="424"/>
      <c r="Q807" s="424"/>
      <c r="R807" s="424"/>
      <c r="S807" s="424"/>
      <c r="T807" s="424"/>
      <c r="U807" s="424"/>
      <c r="V807" s="424"/>
      <c r="W807" s="424"/>
      <c r="X807" s="424"/>
      <c r="Y807" s="424"/>
      <c r="Z807" s="424"/>
    </row>
    <row r="808" spans="1:26" ht="15.75" customHeight="1" x14ac:dyDescent="0.25">
      <c r="A808" s="424"/>
      <c r="B808" s="424"/>
      <c r="C808" s="424"/>
      <c r="D808" s="424"/>
      <c r="E808" s="424"/>
      <c r="F808" s="424"/>
      <c r="G808" s="424"/>
      <c r="H808" s="424"/>
      <c r="I808" s="424"/>
      <c r="J808" s="424"/>
      <c r="K808" s="424"/>
      <c r="L808" s="424"/>
      <c r="M808" s="424"/>
      <c r="N808" s="424"/>
      <c r="O808" s="424"/>
      <c r="P808" s="424"/>
      <c r="Q808" s="424"/>
      <c r="R808" s="424"/>
      <c r="S808" s="424"/>
      <c r="T808" s="424"/>
      <c r="U808" s="424"/>
      <c r="V808" s="424"/>
      <c r="W808" s="424"/>
      <c r="X808" s="424"/>
      <c r="Y808" s="424"/>
      <c r="Z808" s="424"/>
    </row>
    <row r="809" spans="1:26" ht="15.75" customHeight="1" x14ac:dyDescent="0.25">
      <c r="A809" s="424"/>
      <c r="B809" s="424"/>
      <c r="C809" s="424"/>
      <c r="D809" s="424"/>
      <c r="E809" s="424"/>
      <c r="F809" s="424"/>
      <c r="G809" s="424"/>
      <c r="H809" s="424"/>
      <c r="I809" s="424"/>
      <c r="J809" s="424"/>
      <c r="K809" s="424"/>
      <c r="L809" s="424"/>
      <c r="M809" s="424"/>
      <c r="N809" s="424"/>
      <c r="O809" s="424"/>
      <c r="P809" s="424"/>
      <c r="Q809" s="424"/>
      <c r="R809" s="424"/>
      <c r="S809" s="424"/>
      <c r="T809" s="424"/>
      <c r="U809" s="424"/>
      <c r="V809" s="424"/>
      <c r="W809" s="424"/>
      <c r="X809" s="424"/>
      <c r="Y809" s="424"/>
      <c r="Z809" s="424"/>
    </row>
    <row r="810" spans="1:26" ht="15.75" customHeight="1" x14ac:dyDescent="0.25">
      <c r="A810" s="424"/>
      <c r="B810" s="424"/>
      <c r="C810" s="424"/>
      <c r="D810" s="424"/>
      <c r="E810" s="424"/>
      <c r="F810" s="424"/>
      <c r="G810" s="424"/>
      <c r="H810" s="424"/>
      <c r="I810" s="424"/>
      <c r="J810" s="424"/>
      <c r="K810" s="424"/>
      <c r="L810" s="424"/>
      <c r="M810" s="424"/>
      <c r="N810" s="424"/>
      <c r="O810" s="424"/>
      <c r="P810" s="424"/>
      <c r="Q810" s="424"/>
      <c r="R810" s="424"/>
      <c r="S810" s="424"/>
      <c r="T810" s="424"/>
      <c r="U810" s="424"/>
      <c r="V810" s="424"/>
      <c r="W810" s="424"/>
      <c r="X810" s="424"/>
      <c r="Y810" s="424"/>
      <c r="Z810" s="424"/>
    </row>
    <row r="811" spans="1:26" ht="15.75" customHeight="1" x14ac:dyDescent="0.25">
      <c r="A811" s="424"/>
      <c r="B811" s="424"/>
      <c r="C811" s="424"/>
      <c r="D811" s="424"/>
      <c r="E811" s="424"/>
      <c r="F811" s="424"/>
      <c r="G811" s="424"/>
      <c r="H811" s="424"/>
      <c r="I811" s="424"/>
      <c r="J811" s="424"/>
      <c r="K811" s="424"/>
      <c r="L811" s="424"/>
      <c r="M811" s="424"/>
      <c r="N811" s="424"/>
      <c r="O811" s="424"/>
      <c r="P811" s="424"/>
      <c r="Q811" s="424"/>
      <c r="R811" s="424"/>
      <c r="S811" s="424"/>
      <c r="T811" s="424"/>
      <c r="U811" s="424"/>
      <c r="V811" s="424"/>
      <c r="W811" s="424"/>
      <c r="X811" s="424"/>
      <c r="Y811" s="424"/>
      <c r="Z811" s="424"/>
    </row>
    <row r="812" spans="1:26" ht="15.75" customHeight="1" x14ac:dyDescent="0.25">
      <c r="A812" s="424"/>
      <c r="B812" s="424"/>
      <c r="C812" s="424"/>
      <c r="D812" s="424"/>
      <c r="E812" s="424"/>
      <c r="F812" s="424"/>
      <c r="G812" s="424"/>
      <c r="H812" s="424"/>
      <c r="I812" s="424"/>
      <c r="J812" s="424"/>
      <c r="K812" s="424"/>
      <c r="L812" s="424"/>
      <c r="M812" s="424"/>
      <c r="N812" s="424"/>
      <c r="O812" s="424"/>
      <c r="P812" s="424"/>
      <c r="Q812" s="424"/>
      <c r="R812" s="424"/>
      <c r="S812" s="424"/>
      <c r="T812" s="424"/>
      <c r="U812" s="424"/>
      <c r="V812" s="424"/>
      <c r="W812" s="424"/>
      <c r="X812" s="424"/>
      <c r="Y812" s="424"/>
      <c r="Z812" s="424"/>
    </row>
    <row r="813" spans="1:26" ht="15.75" customHeight="1" x14ac:dyDescent="0.25">
      <c r="A813" s="424"/>
      <c r="B813" s="424"/>
      <c r="C813" s="424"/>
      <c r="D813" s="424"/>
      <c r="E813" s="424"/>
      <c r="F813" s="424"/>
      <c r="G813" s="424"/>
      <c r="H813" s="424"/>
      <c r="I813" s="424"/>
      <c r="J813" s="424"/>
      <c r="K813" s="424"/>
      <c r="L813" s="424"/>
      <c r="M813" s="424"/>
      <c r="N813" s="424"/>
      <c r="O813" s="424"/>
      <c r="P813" s="424"/>
      <c r="Q813" s="424"/>
      <c r="R813" s="424"/>
      <c r="S813" s="424"/>
      <c r="T813" s="424"/>
      <c r="U813" s="424"/>
      <c r="V813" s="424"/>
      <c r="W813" s="424"/>
      <c r="X813" s="424"/>
      <c r="Y813" s="424"/>
      <c r="Z813" s="424"/>
    </row>
    <row r="814" spans="1:26" ht="15.75" customHeight="1" x14ac:dyDescent="0.25">
      <c r="A814" s="424"/>
      <c r="B814" s="424"/>
      <c r="C814" s="424"/>
      <c r="D814" s="424"/>
      <c r="E814" s="424"/>
      <c r="F814" s="424"/>
      <c r="G814" s="424"/>
      <c r="H814" s="424"/>
      <c r="I814" s="424"/>
      <c r="J814" s="424"/>
      <c r="K814" s="424"/>
      <c r="L814" s="424"/>
      <c r="M814" s="424"/>
      <c r="N814" s="424"/>
      <c r="O814" s="424"/>
      <c r="P814" s="424"/>
      <c r="Q814" s="424"/>
      <c r="R814" s="424"/>
      <c r="S814" s="424"/>
      <c r="T814" s="424"/>
      <c r="U814" s="424"/>
      <c r="V814" s="424"/>
      <c r="W814" s="424"/>
      <c r="X814" s="424"/>
      <c r="Y814" s="424"/>
      <c r="Z814" s="424"/>
    </row>
    <row r="815" spans="1:26" ht="15.75" customHeight="1" x14ac:dyDescent="0.25">
      <c r="A815" s="424"/>
      <c r="B815" s="424"/>
      <c r="C815" s="424"/>
      <c r="D815" s="424"/>
      <c r="E815" s="424"/>
      <c r="F815" s="424"/>
      <c r="G815" s="424"/>
      <c r="H815" s="424"/>
      <c r="I815" s="424"/>
      <c r="J815" s="424"/>
      <c r="K815" s="424"/>
      <c r="L815" s="424"/>
      <c r="M815" s="424"/>
      <c r="N815" s="424"/>
      <c r="O815" s="424"/>
      <c r="P815" s="424"/>
      <c r="Q815" s="424"/>
      <c r="R815" s="424"/>
      <c r="S815" s="424"/>
      <c r="T815" s="424"/>
      <c r="U815" s="424"/>
      <c r="V815" s="424"/>
      <c r="W815" s="424"/>
      <c r="X815" s="424"/>
      <c r="Y815" s="424"/>
      <c r="Z815" s="424"/>
    </row>
    <row r="816" spans="1:26" ht="15.75" customHeight="1" x14ac:dyDescent="0.25">
      <c r="A816" s="424"/>
      <c r="B816" s="424"/>
      <c r="C816" s="424"/>
      <c r="D816" s="424"/>
      <c r="E816" s="424"/>
      <c r="F816" s="424"/>
      <c r="G816" s="424"/>
      <c r="H816" s="424"/>
      <c r="I816" s="424"/>
      <c r="J816" s="424"/>
      <c r="K816" s="424"/>
      <c r="L816" s="424"/>
      <c r="M816" s="424"/>
      <c r="N816" s="424"/>
      <c r="O816" s="424"/>
      <c r="P816" s="424"/>
      <c r="Q816" s="424"/>
      <c r="R816" s="424"/>
      <c r="S816" s="424"/>
      <c r="T816" s="424"/>
      <c r="U816" s="424"/>
      <c r="V816" s="424"/>
      <c r="W816" s="424"/>
      <c r="X816" s="424"/>
      <c r="Y816" s="424"/>
      <c r="Z816" s="424"/>
    </row>
    <row r="817" spans="1:26" ht="15.75" customHeight="1" x14ac:dyDescent="0.25">
      <c r="A817" s="424"/>
      <c r="B817" s="424"/>
      <c r="C817" s="424"/>
      <c r="D817" s="424"/>
      <c r="E817" s="424"/>
      <c r="F817" s="424"/>
      <c r="G817" s="424"/>
      <c r="H817" s="424"/>
      <c r="I817" s="424"/>
      <c r="J817" s="424"/>
      <c r="K817" s="424"/>
      <c r="L817" s="424"/>
      <c r="M817" s="424"/>
      <c r="N817" s="424"/>
      <c r="O817" s="424"/>
      <c r="P817" s="424"/>
      <c r="Q817" s="424"/>
      <c r="R817" s="424"/>
      <c r="S817" s="424"/>
      <c r="T817" s="424"/>
      <c r="U817" s="424"/>
      <c r="V817" s="424"/>
      <c r="W817" s="424"/>
      <c r="X817" s="424"/>
      <c r="Y817" s="424"/>
      <c r="Z817" s="424"/>
    </row>
    <row r="818" spans="1:26" ht="15.75" customHeight="1" x14ac:dyDescent="0.25">
      <c r="A818" s="424"/>
      <c r="B818" s="424"/>
      <c r="C818" s="424"/>
      <c r="D818" s="424"/>
      <c r="E818" s="424"/>
      <c r="F818" s="424"/>
      <c r="G818" s="424"/>
      <c r="H818" s="424"/>
      <c r="I818" s="424"/>
      <c r="J818" s="424"/>
      <c r="K818" s="424"/>
      <c r="L818" s="424"/>
      <c r="M818" s="424"/>
      <c r="N818" s="424"/>
      <c r="O818" s="424"/>
      <c r="P818" s="424"/>
      <c r="Q818" s="424"/>
      <c r="R818" s="424"/>
      <c r="S818" s="424"/>
      <c r="T818" s="424"/>
      <c r="U818" s="424"/>
      <c r="V818" s="424"/>
      <c r="W818" s="424"/>
      <c r="X818" s="424"/>
      <c r="Y818" s="424"/>
      <c r="Z818" s="424"/>
    </row>
    <row r="819" spans="1:26" ht="15.75" customHeight="1" x14ac:dyDescent="0.25">
      <c r="A819" s="424"/>
      <c r="B819" s="424"/>
      <c r="C819" s="424"/>
      <c r="D819" s="424"/>
      <c r="E819" s="424"/>
      <c r="F819" s="424"/>
      <c r="G819" s="424"/>
      <c r="H819" s="424"/>
      <c r="I819" s="424"/>
      <c r="J819" s="424"/>
      <c r="K819" s="424"/>
      <c r="L819" s="424"/>
      <c r="M819" s="424"/>
      <c r="N819" s="424"/>
      <c r="O819" s="424"/>
      <c r="P819" s="424"/>
      <c r="Q819" s="424"/>
      <c r="R819" s="424"/>
      <c r="S819" s="424"/>
      <c r="T819" s="424"/>
      <c r="U819" s="424"/>
      <c r="V819" s="424"/>
      <c r="W819" s="424"/>
      <c r="X819" s="424"/>
      <c r="Y819" s="424"/>
      <c r="Z819" s="424"/>
    </row>
    <row r="820" spans="1:26" ht="15.75" customHeight="1" x14ac:dyDescent="0.25">
      <c r="A820" s="424"/>
      <c r="B820" s="424"/>
      <c r="C820" s="424"/>
      <c r="D820" s="424"/>
      <c r="E820" s="424"/>
      <c r="F820" s="424"/>
      <c r="G820" s="424"/>
      <c r="H820" s="424"/>
      <c r="I820" s="424"/>
      <c r="J820" s="424"/>
      <c r="K820" s="424"/>
      <c r="L820" s="424"/>
      <c r="M820" s="424"/>
      <c r="N820" s="424"/>
      <c r="O820" s="424"/>
      <c r="P820" s="424"/>
      <c r="Q820" s="424"/>
      <c r="R820" s="424"/>
      <c r="S820" s="424"/>
      <c r="T820" s="424"/>
      <c r="U820" s="424"/>
      <c r="V820" s="424"/>
      <c r="W820" s="424"/>
      <c r="X820" s="424"/>
      <c r="Y820" s="424"/>
      <c r="Z820" s="424"/>
    </row>
    <row r="821" spans="1:26" ht="15.75" customHeight="1" x14ac:dyDescent="0.25">
      <c r="A821" s="424"/>
      <c r="B821" s="424"/>
      <c r="C821" s="424"/>
      <c r="D821" s="424"/>
      <c r="E821" s="424"/>
      <c r="F821" s="424"/>
      <c r="G821" s="424"/>
      <c r="H821" s="424"/>
      <c r="I821" s="424"/>
      <c r="J821" s="424"/>
      <c r="K821" s="424"/>
      <c r="L821" s="424"/>
      <c r="M821" s="424"/>
      <c r="N821" s="424"/>
      <c r="O821" s="424"/>
      <c r="P821" s="424"/>
      <c r="Q821" s="424"/>
      <c r="R821" s="424"/>
      <c r="S821" s="424"/>
      <c r="T821" s="424"/>
      <c r="U821" s="424"/>
      <c r="V821" s="424"/>
      <c r="W821" s="424"/>
      <c r="X821" s="424"/>
      <c r="Y821" s="424"/>
      <c r="Z821" s="424"/>
    </row>
    <row r="822" spans="1:26" ht="15.75" customHeight="1" x14ac:dyDescent="0.25">
      <c r="A822" s="424"/>
      <c r="B822" s="424"/>
      <c r="C822" s="424"/>
      <c r="D822" s="424"/>
      <c r="E822" s="424"/>
      <c r="F822" s="424"/>
      <c r="G822" s="424"/>
      <c r="H822" s="424"/>
      <c r="I822" s="424"/>
      <c r="J822" s="424"/>
      <c r="K822" s="424"/>
      <c r="L822" s="424"/>
      <c r="M822" s="424"/>
      <c r="N822" s="424"/>
      <c r="O822" s="424"/>
      <c r="P822" s="424"/>
      <c r="Q822" s="424"/>
      <c r="R822" s="424"/>
      <c r="S822" s="424"/>
      <c r="T822" s="424"/>
      <c r="U822" s="424"/>
      <c r="V822" s="424"/>
      <c r="W822" s="424"/>
      <c r="X822" s="424"/>
      <c r="Y822" s="424"/>
      <c r="Z822" s="424"/>
    </row>
    <row r="823" spans="1:26" ht="15.75" customHeight="1" x14ac:dyDescent="0.25">
      <c r="A823" s="424"/>
      <c r="B823" s="424"/>
      <c r="C823" s="424"/>
      <c r="D823" s="424"/>
      <c r="E823" s="424"/>
      <c r="F823" s="424"/>
      <c r="G823" s="424"/>
      <c r="H823" s="424"/>
      <c r="I823" s="424"/>
      <c r="J823" s="424"/>
      <c r="K823" s="424"/>
      <c r="L823" s="424"/>
      <c r="M823" s="424"/>
      <c r="N823" s="424"/>
      <c r="O823" s="424"/>
      <c r="P823" s="424"/>
      <c r="Q823" s="424"/>
      <c r="R823" s="424"/>
      <c r="S823" s="424"/>
      <c r="T823" s="424"/>
      <c r="U823" s="424"/>
      <c r="V823" s="424"/>
      <c r="W823" s="424"/>
      <c r="X823" s="424"/>
      <c r="Y823" s="424"/>
      <c r="Z823" s="424"/>
    </row>
    <row r="824" spans="1:26" ht="15.75" customHeight="1" x14ac:dyDescent="0.25">
      <c r="A824" s="424"/>
      <c r="B824" s="424"/>
      <c r="C824" s="424"/>
      <c r="D824" s="424"/>
      <c r="E824" s="424"/>
      <c r="F824" s="424"/>
      <c r="G824" s="424"/>
      <c r="H824" s="424"/>
      <c r="I824" s="424"/>
      <c r="J824" s="424"/>
      <c r="K824" s="424"/>
      <c r="L824" s="424"/>
      <c r="M824" s="424"/>
      <c r="N824" s="424"/>
      <c r="O824" s="424"/>
      <c r="P824" s="424"/>
      <c r="Q824" s="424"/>
      <c r="R824" s="424"/>
      <c r="S824" s="424"/>
      <c r="T824" s="424"/>
      <c r="U824" s="424"/>
      <c r="V824" s="424"/>
      <c r="W824" s="424"/>
      <c r="X824" s="424"/>
      <c r="Y824" s="424"/>
      <c r="Z824" s="424"/>
    </row>
    <row r="825" spans="1:26" ht="15.75" customHeight="1" x14ac:dyDescent="0.25">
      <c r="A825" s="424"/>
      <c r="B825" s="424"/>
      <c r="C825" s="424"/>
      <c r="D825" s="424"/>
      <c r="E825" s="424"/>
      <c r="F825" s="424"/>
      <c r="G825" s="424"/>
      <c r="H825" s="424"/>
      <c r="I825" s="424"/>
      <c r="J825" s="424"/>
      <c r="K825" s="424"/>
      <c r="L825" s="424"/>
      <c r="M825" s="424"/>
      <c r="N825" s="424"/>
      <c r="O825" s="424"/>
      <c r="P825" s="424"/>
      <c r="Q825" s="424"/>
      <c r="R825" s="424"/>
      <c r="S825" s="424"/>
      <c r="T825" s="424"/>
      <c r="U825" s="424"/>
      <c r="V825" s="424"/>
      <c r="W825" s="424"/>
      <c r="X825" s="424"/>
      <c r="Y825" s="424"/>
      <c r="Z825" s="424"/>
    </row>
    <row r="826" spans="1:26" ht="15.75" customHeight="1" x14ac:dyDescent="0.25">
      <c r="A826" s="424"/>
      <c r="B826" s="424"/>
      <c r="C826" s="424"/>
      <c r="D826" s="424"/>
      <c r="E826" s="424"/>
      <c r="F826" s="424"/>
      <c r="G826" s="424"/>
      <c r="H826" s="424"/>
      <c r="I826" s="424"/>
      <c r="J826" s="424"/>
      <c r="K826" s="424"/>
      <c r="L826" s="424"/>
      <c r="M826" s="424"/>
      <c r="N826" s="424"/>
      <c r="O826" s="424"/>
      <c r="P826" s="424"/>
      <c r="Q826" s="424"/>
      <c r="R826" s="424"/>
      <c r="S826" s="424"/>
      <c r="T826" s="424"/>
      <c r="U826" s="424"/>
      <c r="V826" s="424"/>
      <c r="W826" s="424"/>
      <c r="X826" s="424"/>
      <c r="Y826" s="424"/>
      <c r="Z826" s="424"/>
    </row>
    <row r="827" spans="1:26" ht="15.75" customHeight="1" x14ac:dyDescent="0.25">
      <c r="A827" s="424"/>
      <c r="B827" s="424"/>
      <c r="C827" s="424"/>
      <c r="D827" s="424"/>
      <c r="E827" s="424"/>
      <c r="F827" s="424"/>
      <c r="G827" s="424"/>
      <c r="H827" s="424"/>
      <c r="I827" s="424"/>
      <c r="J827" s="424"/>
      <c r="K827" s="424"/>
      <c r="L827" s="424"/>
      <c r="M827" s="424"/>
      <c r="N827" s="424"/>
      <c r="O827" s="424"/>
      <c r="P827" s="424"/>
      <c r="Q827" s="424"/>
      <c r="R827" s="424"/>
      <c r="S827" s="424"/>
      <c r="T827" s="424"/>
      <c r="U827" s="424"/>
      <c r="V827" s="424"/>
      <c r="W827" s="424"/>
      <c r="X827" s="424"/>
      <c r="Y827" s="424"/>
      <c r="Z827" s="424"/>
    </row>
    <row r="828" spans="1:26" ht="15.75" customHeight="1" x14ac:dyDescent="0.25">
      <c r="A828" s="424"/>
      <c r="B828" s="424"/>
      <c r="C828" s="424"/>
      <c r="D828" s="424"/>
      <c r="E828" s="424"/>
      <c r="F828" s="424"/>
      <c r="G828" s="424"/>
      <c r="H828" s="424"/>
      <c r="I828" s="424"/>
      <c r="J828" s="424"/>
      <c r="K828" s="424"/>
      <c r="L828" s="424"/>
      <c r="M828" s="424"/>
      <c r="N828" s="424"/>
      <c r="O828" s="424"/>
      <c r="P828" s="424"/>
      <c r="Q828" s="424"/>
      <c r="R828" s="424"/>
      <c r="S828" s="424"/>
      <c r="T828" s="424"/>
      <c r="U828" s="424"/>
      <c r="V828" s="424"/>
      <c r="W828" s="424"/>
      <c r="X828" s="424"/>
      <c r="Y828" s="424"/>
      <c r="Z828" s="424"/>
    </row>
    <row r="829" spans="1:26" ht="15.75" customHeight="1" x14ac:dyDescent="0.25">
      <c r="A829" s="424"/>
      <c r="B829" s="424"/>
      <c r="C829" s="424"/>
      <c r="D829" s="424"/>
      <c r="E829" s="424"/>
      <c r="F829" s="424"/>
      <c r="G829" s="424"/>
      <c r="H829" s="424"/>
      <c r="I829" s="424"/>
      <c r="J829" s="424"/>
      <c r="K829" s="424"/>
      <c r="L829" s="424"/>
      <c r="M829" s="424"/>
      <c r="N829" s="424"/>
      <c r="O829" s="424"/>
      <c r="P829" s="424"/>
      <c r="Q829" s="424"/>
      <c r="R829" s="424"/>
      <c r="S829" s="424"/>
      <c r="T829" s="424"/>
      <c r="U829" s="424"/>
      <c r="V829" s="424"/>
      <c r="W829" s="424"/>
      <c r="X829" s="424"/>
      <c r="Y829" s="424"/>
      <c r="Z829" s="424"/>
    </row>
    <row r="830" spans="1:26" ht="15.75" customHeight="1" x14ac:dyDescent="0.25">
      <c r="A830" s="424"/>
      <c r="B830" s="424"/>
      <c r="C830" s="424"/>
      <c r="D830" s="424"/>
      <c r="E830" s="424"/>
      <c r="F830" s="424"/>
      <c r="G830" s="424"/>
      <c r="H830" s="424"/>
      <c r="I830" s="424"/>
      <c r="J830" s="424"/>
      <c r="K830" s="424"/>
      <c r="L830" s="424"/>
      <c r="M830" s="424"/>
      <c r="N830" s="424"/>
      <c r="O830" s="424"/>
      <c r="P830" s="424"/>
      <c r="Q830" s="424"/>
      <c r="R830" s="424"/>
      <c r="S830" s="424"/>
      <c r="T830" s="424"/>
      <c r="U830" s="424"/>
      <c r="V830" s="424"/>
      <c r="W830" s="424"/>
      <c r="X830" s="424"/>
      <c r="Y830" s="424"/>
      <c r="Z830" s="424"/>
    </row>
    <row r="831" spans="1:26" ht="15.75" customHeight="1" x14ac:dyDescent="0.25">
      <c r="A831" s="424"/>
      <c r="B831" s="424"/>
      <c r="C831" s="424"/>
      <c r="D831" s="424"/>
      <c r="E831" s="424"/>
      <c r="F831" s="424"/>
      <c r="G831" s="424"/>
      <c r="H831" s="424"/>
      <c r="I831" s="424"/>
      <c r="J831" s="424"/>
      <c r="K831" s="424"/>
      <c r="L831" s="424"/>
      <c r="M831" s="424"/>
      <c r="N831" s="424"/>
      <c r="O831" s="424"/>
      <c r="P831" s="424"/>
      <c r="Q831" s="424"/>
      <c r="R831" s="424"/>
      <c r="S831" s="424"/>
      <c r="T831" s="424"/>
      <c r="U831" s="424"/>
      <c r="V831" s="424"/>
      <c r="W831" s="424"/>
      <c r="X831" s="424"/>
      <c r="Y831" s="424"/>
      <c r="Z831" s="424"/>
    </row>
    <row r="832" spans="1:26" ht="15.75" customHeight="1" x14ac:dyDescent="0.25">
      <c r="A832" s="424"/>
      <c r="B832" s="424"/>
      <c r="C832" s="424"/>
      <c r="D832" s="424"/>
      <c r="E832" s="424"/>
      <c r="F832" s="424"/>
      <c r="G832" s="424"/>
      <c r="H832" s="424"/>
      <c r="I832" s="424"/>
      <c r="J832" s="424"/>
      <c r="K832" s="424"/>
      <c r="L832" s="424"/>
      <c r="M832" s="424"/>
      <c r="N832" s="424"/>
      <c r="O832" s="424"/>
      <c r="P832" s="424"/>
      <c r="Q832" s="424"/>
      <c r="R832" s="424"/>
      <c r="S832" s="424"/>
      <c r="T832" s="424"/>
      <c r="U832" s="424"/>
      <c r="V832" s="424"/>
      <c r="W832" s="424"/>
      <c r="X832" s="424"/>
      <c r="Y832" s="424"/>
      <c r="Z832" s="424"/>
    </row>
    <row r="833" spans="1:26" ht="15.75" customHeight="1" x14ac:dyDescent="0.25">
      <c r="A833" s="424"/>
      <c r="B833" s="424"/>
      <c r="C833" s="424"/>
      <c r="D833" s="424"/>
      <c r="E833" s="424"/>
      <c r="F833" s="424"/>
      <c r="G833" s="424"/>
      <c r="H833" s="424"/>
      <c r="I833" s="424"/>
      <c r="J833" s="424"/>
      <c r="K833" s="424"/>
      <c r="L833" s="424"/>
      <c r="M833" s="424"/>
      <c r="N833" s="424"/>
      <c r="O833" s="424"/>
      <c r="P833" s="424"/>
      <c r="Q833" s="424"/>
      <c r="R833" s="424"/>
      <c r="S833" s="424"/>
      <c r="T833" s="424"/>
      <c r="U833" s="424"/>
      <c r="V833" s="424"/>
      <c r="W833" s="424"/>
      <c r="X833" s="424"/>
      <c r="Y833" s="424"/>
      <c r="Z833" s="424"/>
    </row>
    <row r="834" spans="1:26" ht="15.75" customHeight="1" x14ac:dyDescent="0.25">
      <c r="A834" s="424"/>
      <c r="B834" s="424"/>
      <c r="C834" s="424"/>
      <c r="D834" s="424"/>
      <c r="E834" s="424"/>
      <c r="F834" s="424"/>
      <c r="G834" s="424"/>
      <c r="H834" s="424"/>
      <c r="I834" s="424"/>
      <c r="J834" s="424"/>
      <c r="K834" s="424"/>
      <c r="L834" s="424"/>
      <c r="M834" s="424"/>
      <c r="N834" s="424"/>
      <c r="O834" s="424"/>
      <c r="P834" s="424"/>
      <c r="Q834" s="424"/>
      <c r="R834" s="424"/>
      <c r="S834" s="424"/>
      <c r="T834" s="424"/>
      <c r="U834" s="424"/>
      <c r="V834" s="424"/>
      <c r="W834" s="424"/>
      <c r="X834" s="424"/>
      <c r="Y834" s="424"/>
      <c r="Z834" s="424"/>
    </row>
    <row r="835" spans="1:26" ht="15.75" customHeight="1" x14ac:dyDescent="0.25">
      <c r="A835" s="424"/>
      <c r="B835" s="424"/>
      <c r="C835" s="424"/>
      <c r="D835" s="424"/>
      <c r="E835" s="424"/>
      <c r="F835" s="424"/>
      <c r="G835" s="424"/>
      <c r="H835" s="424"/>
      <c r="I835" s="424"/>
      <c r="J835" s="424"/>
      <c r="K835" s="424"/>
      <c r="L835" s="424"/>
      <c r="M835" s="424"/>
      <c r="N835" s="424"/>
      <c r="O835" s="424"/>
      <c r="P835" s="424"/>
      <c r="Q835" s="424"/>
      <c r="R835" s="424"/>
      <c r="S835" s="424"/>
      <c r="T835" s="424"/>
      <c r="U835" s="424"/>
      <c r="V835" s="424"/>
      <c r="W835" s="424"/>
      <c r="X835" s="424"/>
      <c r="Y835" s="424"/>
      <c r="Z835" s="424"/>
    </row>
    <row r="836" spans="1:26" ht="15.75" customHeight="1" x14ac:dyDescent="0.25">
      <c r="A836" s="424"/>
      <c r="B836" s="424"/>
      <c r="C836" s="424"/>
      <c r="D836" s="424"/>
      <c r="E836" s="424"/>
      <c r="F836" s="424"/>
      <c r="G836" s="424"/>
      <c r="H836" s="424"/>
      <c r="I836" s="424"/>
      <c r="J836" s="424"/>
      <c r="K836" s="424"/>
      <c r="L836" s="424"/>
      <c r="M836" s="424"/>
      <c r="N836" s="424"/>
      <c r="O836" s="424"/>
      <c r="P836" s="424"/>
      <c r="Q836" s="424"/>
      <c r="R836" s="424"/>
      <c r="S836" s="424"/>
      <c r="T836" s="424"/>
      <c r="U836" s="424"/>
      <c r="V836" s="424"/>
      <c r="W836" s="424"/>
      <c r="X836" s="424"/>
      <c r="Y836" s="424"/>
      <c r="Z836" s="424"/>
    </row>
    <row r="837" spans="1:26" ht="15.75" customHeight="1" x14ac:dyDescent="0.25">
      <c r="A837" s="424"/>
      <c r="B837" s="424"/>
      <c r="C837" s="424"/>
      <c r="D837" s="424"/>
      <c r="E837" s="424"/>
      <c r="F837" s="424"/>
      <c r="G837" s="424"/>
      <c r="H837" s="424"/>
      <c r="I837" s="424"/>
      <c r="J837" s="424"/>
      <c r="K837" s="424"/>
      <c r="L837" s="424"/>
      <c r="M837" s="424"/>
      <c r="N837" s="424"/>
      <c r="O837" s="424"/>
      <c r="P837" s="424"/>
      <c r="Q837" s="424"/>
      <c r="R837" s="424"/>
      <c r="S837" s="424"/>
      <c r="T837" s="424"/>
      <c r="U837" s="424"/>
      <c r="V837" s="424"/>
      <c r="W837" s="424"/>
      <c r="X837" s="424"/>
      <c r="Y837" s="424"/>
      <c r="Z837" s="424"/>
    </row>
    <row r="838" spans="1:26" ht="15.75" customHeight="1" x14ac:dyDescent="0.25">
      <c r="A838" s="424"/>
      <c r="B838" s="424"/>
      <c r="C838" s="424"/>
      <c r="D838" s="424"/>
      <c r="E838" s="424"/>
      <c r="F838" s="424"/>
      <c r="G838" s="424"/>
      <c r="H838" s="424"/>
      <c r="I838" s="424"/>
      <c r="J838" s="424"/>
      <c r="K838" s="424"/>
      <c r="L838" s="424"/>
      <c r="M838" s="424"/>
      <c r="N838" s="424"/>
      <c r="O838" s="424"/>
      <c r="P838" s="424"/>
      <c r="Q838" s="424"/>
      <c r="R838" s="424"/>
      <c r="S838" s="424"/>
      <c r="T838" s="424"/>
      <c r="U838" s="424"/>
      <c r="V838" s="424"/>
      <c r="W838" s="424"/>
      <c r="X838" s="424"/>
      <c r="Y838" s="424"/>
      <c r="Z838" s="424"/>
    </row>
    <row r="839" spans="1:26" ht="15.75" customHeight="1" x14ac:dyDescent="0.25">
      <c r="A839" s="424"/>
      <c r="B839" s="424"/>
      <c r="C839" s="424"/>
      <c r="D839" s="424"/>
      <c r="E839" s="424"/>
      <c r="F839" s="424"/>
      <c r="G839" s="424"/>
      <c r="H839" s="424"/>
      <c r="I839" s="424"/>
      <c r="J839" s="424"/>
      <c r="K839" s="424"/>
      <c r="L839" s="424"/>
      <c r="M839" s="424"/>
      <c r="N839" s="424"/>
      <c r="O839" s="424"/>
      <c r="P839" s="424"/>
      <c r="Q839" s="424"/>
      <c r="R839" s="424"/>
      <c r="S839" s="424"/>
      <c r="T839" s="424"/>
      <c r="U839" s="424"/>
      <c r="V839" s="424"/>
      <c r="W839" s="424"/>
      <c r="X839" s="424"/>
      <c r="Y839" s="424"/>
      <c r="Z839" s="424"/>
    </row>
    <row r="840" spans="1:26" ht="15.75" customHeight="1" x14ac:dyDescent="0.25">
      <c r="A840" s="424"/>
      <c r="B840" s="424"/>
      <c r="C840" s="424"/>
      <c r="D840" s="424"/>
      <c r="E840" s="424"/>
      <c r="F840" s="424"/>
      <c r="G840" s="424"/>
      <c r="H840" s="424"/>
      <c r="I840" s="424"/>
      <c r="J840" s="424"/>
      <c r="K840" s="424"/>
      <c r="L840" s="424"/>
      <c r="M840" s="424"/>
      <c r="N840" s="424"/>
      <c r="O840" s="424"/>
      <c r="P840" s="424"/>
      <c r="Q840" s="424"/>
      <c r="R840" s="424"/>
      <c r="S840" s="424"/>
      <c r="T840" s="424"/>
      <c r="U840" s="424"/>
      <c r="V840" s="424"/>
      <c r="W840" s="424"/>
      <c r="X840" s="424"/>
      <c r="Y840" s="424"/>
      <c r="Z840" s="424"/>
    </row>
    <row r="841" spans="1:26" ht="15.75" customHeight="1" x14ac:dyDescent="0.25">
      <c r="A841" s="424"/>
      <c r="B841" s="424"/>
      <c r="C841" s="424"/>
      <c r="D841" s="424"/>
      <c r="E841" s="424"/>
      <c r="F841" s="424"/>
      <c r="G841" s="424"/>
      <c r="H841" s="424"/>
      <c r="I841" s="424"/>
      <c r="J841" s="424"/>
      <c r="K841" s="424"/>
      <c r="L841" s="424"/>
      <c r="M841" s="424"/>
      <c r="N841" s="424"/>
      <c r="O841" s="424"/>
      <c r="P841" s="424"/>
      <c r="Q841" s="424"/>
      <c r="R841" s="424"/>
      <c r="S841" s="424"/>
      <c r="T841" s="424"/>
      <c r="U841" s="424"/>
      <c r="V841" s="424"/>
      <c r="W841" s="424"/>
      <c r="X841" s="424"/>
      <c r="Y841" s="424"/>
      <c r="Z841" s="424"/>
    </row>
    <row r="842" spans="1:26" ht="15.75" customHeight="1" x14ac:dyDescent="0.25">
      <c r="A842" s="424"/>
      <c r="B842" s="424"/>
      <c r="C842" s="424"/>
      <c r="D842" s="424"/>
      <c r="E842" s="424"/>
      <c r="F842" s="424"/>
      <c r="G842" s="424"/>
      <c r="H842" s="424"/>
      <c r="I842" s="424"/>
      <c r="J842" s="424"/>
      <c r="K842" s="424"/>
      <c r="L842" s="424"/>
      <c r="M842" s="424"/>
      <c r="N842" s="424"/>
      <c r="O842" s="424"/>
      <c r="P842" s="424"/>
      <c r="Q842" s="424"/>
      <c r="R842" s="424"/>
      <c r="S842" s="424"/>
      <c r="T842" s="424"/>
      <c r="U842" s="424"/>
      <c r="V842" s="424"/>
      <c r="W842" s="424"/>
      <c r="X842" s="424"/>
      <c r="Y842" s="424"/>
      <c r="Z842" s="424"/>
    </row>
    <row r="843" spans="1:26" ht="15.75" customHeight="1" x14ac:dyDescent="0.25">
      <c r="A843" s="424"/>
      <c r="B843" s="424"/>
      <c r="C843" s="424"/>
      <c r="D843" s="424"/>
      <c r="E843" s="424"/>
      <c r="F843" s="424"/>
      <c r="G843" s="424"/>
      <c r="H843" s="424"/>
      <c r="I843" s="424"/>
      <c r="J843" s="424"/>
      <c r="K843" s="424"/>
      <c r="L843" s="424"/>
      <c r="M843" s="424"/>
      <c r="N843" s="424"/>
      <c r="O843" s="424"/>
      <c r="P843" s="424"/>
      <c r="Q843" s="424"/>
      <c r="R843" s="424"/>
      <c r="S843" s="424"/>
      <c r="T843" s="424"/>
      <c r="U843" s="424"/>
      <c r="V843" s="424"/>
      <c r="W843" s="424"/>
      <c r="X843" s="424"/>
      <c r="Y843" s="424"/>
      <c r="Z843" s="424"/>
    </row>
    <row r="844" spans="1:26" ht="15.75" customHeight="1" x14ac:dyDescent="0.25">
      <c r="A844" s="424"/>
      <c r="B844" s="424"/>
      <c r="C844" s="424"/>
      <c r="D844" s="424"/>
      <c r="E844" s="424"/>
      <c r="F844" s="424"/>
      <c r="G844" s="424"/>
      <c r="H844" s="424"/>
      <c r="I844" s="424"/>
      <c r="J844" s="424"/>
      <c r="K844" s="424"/>
      <c r="L844" s="424"/>
      <c r="M844" s="424"/>
      <c r="N844" s="424"/>
      <c r="O844" s="424"/>
      <c r="P844" s="424"/>
      <c r="Q844" s="424"/>
      <c r="R844" s="424"/>
      <c r="S844" s="424"/>
      <c r="T844" s="424"/>
      <c r="U844" s="424"/>
      <c r="V844" s="424"/>
      <c r="W844" s="424"/>
      <c r="X844" s="424"/>
      <c r="Y844" s="424"/>
      <c r="Z844" s="424"/>
    </row>
    <row r="845" spans="1:26" ht="15.75" customHeight="1" x14ac:dyDescent="0.25">
      <c r="A845" s="424"/>
      <c r="B845" s="424"/>
      <c r="C845" s="424"/>
      <c r="D845" s="424"/>
      <c r="E845" s="424"/>
      <c r="F845" s="424"/>
      <c r="G845" s="424"/>
      <c r="H845" s="424"/>
      <c r="I845" s="424"/>
      <c r="J845" s="424"/>
      <c r="K845" s="424"/>
      <c r="L845" s="424"/>
      <c r="M845" s="424"/>
      <c r="N845" s="424"/>
      <c r="O845" s="424"/>
      <c r="P845" s="424"/>
      <c r="Q845" s="424"/>
      <c r="R845" s="424"/>
      <c r="S845" s="424"/>
      <c r="T845" s="424"/>
      <c r="U845" s="424"/>
      <c r="V845" s="424"/>
      <c r="W845" s="424"/>
      <c r="X845" s="424"/>
      <c r="Y845" s="424"/>
      <c r="Z845" s="424"/>
    </row>
    <row r="846" spans="1:26" ht="15.75" customHeight="1" x14ac:dyDescent="0.25">
      <c r="A846" s="424"/>
      <c r="B846" s="424"/>
      <c r="C846" s="424"/>
      <c r="D846" s="424"/>
      <c r="E846" s="424"/>
      <c r="F846" s="424"/>
      <c r="G846" s="424"/>
      <c r="H846" s="424"/>
      <c r="I846" s="424"/>
      <c r="J846" s="424"/>
      <c r="K846" s="424"/>
      <c r="L846" s="424"/>
      <c r="M846" s="424"/>
      <c r="N846" s="424"/>
      <c r="O846" s="424"/>
      <c r="P846" s="424"/>
      <c r="Q846" s="424"/>
      <c r="R846" s="424"/>
      <c r="S846" s="424"/>
      <c r="T846" s="424"/>
      <c r="U846" s="424"/>
      <c r="V846" s="424"/>
      <c r="W846" s="424"/>
      <c r="X846" s="424"/>
      <c r="Y846" s="424"/>
      <c r="Z846" s="424"/>
    </row>
    <row r="847" spans="1:26" ht="15.75" customHeight="1" x14ac:dyDescent="0.25">
      <c r="A847" s="424"/>
      <c r="B847" s="424"/>
      <c r="C847" s="424"/>
      <c r="D847" s="424"/>
      <c r="E847" s="424"/>
      <c r="F847" s="424"/>
      <c r="G847" s="424"/>
      <c r="H847" s="424"/>
      <c r="I847" s="424"/>
      <c r="J847" s="424"/>
      <c r="K847" s="424"/>
      <c r="L847" s="424"/>
      <c r="M847" s="424"/>
      <c r="N847" s="424"/>
      <c r="O847" s="424"/>
      <c r="P847" s="424"/>
      <c r="Q847" s="424"/>
      <c r="R847" s="424"/>
      <c r="S847" s="424"/>
      <c r="T847" s="424"/>
      <c r="U847" s="424"/>
      <c r="V847" s="424"/>
      <c r="W847" s="424"/>
      <c r="X847" s="424"/>
      <c r="Y847" s="424"/>
      <c r="Z847" s="424"/>
    </row>
    <row r="848" spans="1:26" ht="15.75" customHeight="1" x14ac:dyDescent="0.25">
      <c r="A848" s="424"/>
      <c r="B848" s="424"/>
      <c r="C848" s="424"/>
      <c r="D848" s="424"/>
      <c r="E848" s="424"/>
      <c r="F848" s="424"/>
      <c r="G848" s="424"/>
      <c r="H848" s="424"/>
      <c r="I848" s="424"/>
      <c r="J848" s="424"/>
      <c r="K848" s="424"/>
      <c r="L848" s="424"/>
      <c r="M848" s="424"/>
      <c r="N848" s="424"/>
      <c r="O848" s="424"/>
      <c r="P848" s="424"/>
      <c r="Q848" s="424"/>
      <c r="R848" s="424"/>
      <c r="S848" s="424"/>
      <c r="T848" s="424"/>
      <c r="U848" s="424"/>
      <c r="V848" s="424"/>
      <c r="W848" s="424"/>
      <c r="X848" s="424"/>
      <c r="Y848" s="424"/>
      <c r="Z848" s="424"/>
    </row>
    <row r="849" spans="1:26" ht="15.75" customHeight="1" x14ac:dyDescent="0.25">
      <c r="A849" s="424"/>
      <c r="B849" s="424"/>
      <c r="C849" s="424"/>
      <c r="D849" s="424"/>
      <c r="E849" s="424"/>
      <c r="F849" s="424"/>
      <c r="G849" s="424"/>
      <c r="H849" s="424"/>
      <c r="I849" s="424"/>
      <c r="J849" s="424"/>
      <c r="K849" s="424"/>
      <c r="L849" s="424"/>
      <c r="M849" s="424"/>
      <c r="N849" s="424"/>
      <c r="O849" s="424"/>
      <c r="P849" s="424"/>
      <c r="Q849" s="424"/>
      <c r="R849" s="424"/>
      <c r="S849" s="424"/>
      <c r="T849" s="424"/>
      <c r="U849" s="424"/>
      <c r="V849" s="424"/>
      <c r="W849" s="424"/>
      <c r="X849" s="424"/>
      <c r="Y849" s="424"/>
      <c r="Z849" s="424"/>
    </row>
    <row r="850" spans="1:26" ht="15.75" customHeight="1" x14ac:dyDescent="0.25">
      <c r="A850" s="424"/>
      <c r="B850" s="424"/>
      <c r="C850" s="424"/>
      <c r="D850" s="424"/>
      <c r="E850" s="424"/>
      <c r="F850" s="424"/>
      <c r="G850" s="424"/>
      <c r="H850" s="424"/>
      <c r="I850" s="424"/>
      <c r="J850" s="424"/>
      <c r="K850" s="424"/>
      <c r="L850" s="424"/>
      <c r="M850" s="424"/>
      <c r="N850" s="424"/>
      <c r="O850" s="424"/>
      <c r="P850" s="424"/>
      <c r="Q850" s="424"/>
      <c r="R850" s="424"/>
      <c r="S850" s="424"/>
      <c r="T850" s="424"/>
      <c r="U850" s="424"/>
      <c r="V850" s="424"/>
      <c r="W850" s="424"/>
      <c r="X850" s="424"/>
      <c r="Y850" s="424"/>
      <c r="Z850" s="424"/>
    </row>
    <row r="851" spans="1:26" ht="15.75" customHeight="1" x14ac:dyDescent="0.25">
      <c r="A851" s="424"/>
      <c r="B851" s="424"/>
      <c r="C851" s="424"/>
      <c r="D851" s="424"/>
      <c r="E851" s="424"/>
      <c r="F851" s="424"/>
      <c r="G851" s="424"/>
      <c r="H851" s="424"/>
      <c r="I851" s="424"/>
      <c r="J851" s="424"/>
      <c r="K851" s="424"/>
      <c r="L851" s="424"/>
      <c r="M851" s="424"/>
      <c r="N851" s="424"/>
      <c r="O851" s="424"/>
      <c r="P851" s="424"/>
      <c r="Q851" s="424"/>
      <c r="R851" s="424"/>
      <c r="S851" s="424"/>
      <c r="T851" s="424"/>
      <c r="U851" s="424"/>
      <c r="V851" s="424"/>
      <c r="W851" s="424"/>
      <c r="X851" s="424"/>
      <c r="Y851" s="424"/>
      <c r="Z851" s="424"/>
    </row>
    <row r="852" spans="1:26" ht="15.75" customHeight="1" x14ac:dyDescent="0.25">
      <c r="A852" s="424"/>
      <c r="B852" s="424"/>
      <c r="C852" s="424"/>
      <c r="D852" s="424"/>
      <c r="E852" s="424"/>
      <c r="F852" s="424"/>
      <c r="G852" s="424"/>
      <c r="H852" s="424"/>
      <c r="I852" s="424"/>
      <c r="J852" s="424"/>
      <c r="K852" s="424"/>
      <c r="L852" s="424"/>
      <c r="M852" s="424"/>
      <c r="N852" s="424"/>
      <c r="O852" s="424"/>
      <c r="P852" s="424"/>
      <c r="Q852" s="424"/>
      <c r="R852" s="424"/>
      <c r="S852" s="424"/>
      <c r="T852" s="424"/>
      <c r="U852" s="424"/>
      <c r="V852" s="424"/>
      <c r="W852" s="424"/>
      <c r="X852" s="424"/>
      <c r="Y852" s="424"/>
      <c r="Z852" s="424"/>
    </row>
    <row r="853" spans="1:26" ht="15.75" customHeight="1" x14ac:dyDescent="0.25">
      <c r="A853" s="424"/>
      <c r="B853" s="424"/>
      <c r="C853" s="424"/>
      <c r="D853" s="424"/>
      <c r="E853" s="424"/>
      <c r="F853" s="424"/>
      <c r="G853" s="424"/>
      <c r="H853" s="424"/>
      <c r="I853" s="424"/>
      <c r="J853" s="424"/>
      <c r="K853" s="424"/>
      <c r="L853" s="424"/>
      <c r="M853" s="424"/>
      <c r="N853" s="424"/>
      <c r="O853" s="424"/>
      <c r="P853" s="424"/>
      <c r="Q853" s="424"/>
      <c r="R853" s="424"/>
      <c r="S853" s="424"/>
      <c r="T853" s="424"/>
      <c r="U853" s="424"/>
      <c r="V853" s="424"/>
      <c r="W853" s="424"/>
      <c r="X853" s="424"/>
      <c r="Y853" s="424"/>
      <c r="Z853" s="424"/>
    </row>
    <row r="854" spans="1:26" ht="15.75" customHeight="1" x14ac:dyDescent="0.25">
      <c r="A854" s="424"/>
      <c r="B854" s="424"/>
      <c r="C854" s="424"/>
      <c r="D854" s="424"/>
      <c r="E854" s="424"/>
      <c r="F854" s="424"/>
      <c r="G854" s="424"/>
      <c r="H854" s="424"/>
      <c r="I854" s="424"/>
      <c r="J854" s="424"/>
      <c r="K854" s="424"/>
      <c r="L854" s="424"/>
      <c r="M854" s="424"/>
      <c r="N854" s="424"/>
      <c r="O854" s="424"/>
      <c r="P854" s="424"/>
      <c r="Q854" s="424"/>
      <c r="R854" s="424"/>
      <c r="S854" s="424"/>
      <c r="T854" s="424"/>
      <c r="U854" s="424"/>
      <c r="V854" s="424"/>
      <c r="W854" s="424"/>
      <c r="X854" s="424"/>
      <c r="Y854" s="424"/>
      <c r="Z854" s="424"/>
    </row>
    <row r="855" spans="1:26" ht="15.75" customHeight="1" x14ac:dyDescent="0.25">
      <c r="A855" s="424"/>
      <c r="B855" s="424"/>
      <c r="C855" s="424"/>
      <c r="D855" s="424"/>
      <c r="E855" s="424"/>
      <c r="F855" s="424"/>
      <c r="G855" s="424"/>
      <c r="H855" s="424"/>
      <c r="I855" s="424"/>
      <c r="J855" s="424"/>
      <c r="K855" s="424"/>
      <c r="L855" s="424"/>
      <c r="M855" s="424"/>
      <c r="N855" s="424"/>
      <c r="O855" s="424"/>
      <c r="P855" s="424"/>
      <c r="Q855" s="424"/>
      <c r="R855" s="424"/>
      <c r="S855" s="424"/>
      <c r="T855" s="424"/>
      <c r="U855" s="424"/>
      <c r="V855" s="424"/>
      <c r="W855" s="424"/>
      <c r="X855" s="424"/>
      <c r="Y855" s="424"/>
      <c r="Z855" s="424"/>
    </row>
    <row r="856" spans="1:26" ht="15.75" customHeight="1" x14ac:dyDescent="0.25">
      <c r="A856" s="424"/>
      <c r="B856" s="424"/>
      <c r="C856" s="424"/>
      <c r="D856" s="424"/>
      <c r="E856" s="424"/>
      <c r="F856" s="424"/>
      <c r="G856" s="424"/>
      <c r="H856" s="424"/>
      <c r="I856" s="424"/>
      <c r="J856" s="424"/>
      <c r="K856" s="424"/>
      <c r="L856" s="424"/>
      <c r="M856" s="424"/>
      <c r="N856" s="424"/>
      <c r="O856" s="424"/>
      <c r="P856" s="424"/>
      <c r="Q856" s="424"/>
      <c r="R856" s="424"/>
      <c r="S856" s="424"/>
      <c r="T856" s="424"/>
      <c r="U856" s="424"/>
      <c r="V856" s="424"/>
      <c r="W856" s="424"/>
      <c r="X856" s="424"/>
      <c r="Y856" s="424"/>
      <c r="Z856" s="424"/>
    </row>
    <row r="857" spans="1:26" ht="15.75" customHeight="1" x14ac:dyDescent="0.25">
      <c r="A857" s="424"/>
      <c r="B857" s="424"/>
      <c r="C857" s="424"/>
      <c r="D857" s="424"/>
      <c r="E857" s="424"/>
      <c r="F857" s="424"/>
      <c r="G857" s="424"/>
      <c r="H857" s="424"/>
      <c r="I857" s="424"/>
      <c r="J857" s="424"/>
      <c r="K857" s="424"/>
      <c r="L857" s="424"/>
      <c r="M857" s="424"/>
      <c r="N857" s="424"/>
      <c r="O857" s="424"/>
      <c r="P857" s="424"/>
      <c r="Q857" s="424"/>
      <c r="R857" s="424"/>
      <c r="S857" s="424"/>
      <c r="T857" s="424"/>
      <c r="U857" s="424"/>
      <c r="V857" s="424"/>
      <c r="W857" s="424"/>
      <c r="X857" s="424"/>
      <c r="Y857" s="424"/>
      <c r="Z857" s="424"/>
    </row>
    <row r="858" spans="1:26" ht="15.75" customHeight="1" x14ac:dyDescent="0.25">
      <c r="A858" s="424"/>
      <c r="B858" s="424"/>
      <c r="C858" s="424"/>
      <c r="D858" s="424"/>
      <c r="E858" s="424"/>
      <c r="F858" s="424"/>
      <c r="G858" s="424"/>
      <c r="H858" s="424"/>
      <c r="I858" s="424"/>
      <c r="J858" s="424"/>
      <c r="K858" s="424"/>
      <c r="L858" s="424"/>
      <c r="M858" s="424"/>
      <c r="N858" s="424"/>
      <c r="O858" s="424"/>
      <c r="P858" s="424"/>
      <c r="Q858" s="424"/>
      <c r="R858" s="424"/>
      <c r="S858" s="424"/>
      <c r="T858" s="424"/>
      <c r="U858" s="424"/>
      <c r="V858" s="424"/>
      <c r="W858" s="424"/>
      <c r="X858" s="424"/>
      <c r="Y858" s="424"/>
      <c r="Z858" s="424"/>
    </row>
    <row r="859" spans="1:26" ht="15.75" customHeight="1" x14ac:dyDescent="0.25">
      <c r="A859" s="424"/>
      <c r="B859" s="424"/>
      <c r="C859" s="424"/>
      <c r="D859" s="424"/>
      <c r="E859" s="424"/>
      <c r="F859" s="424"/>
      <c r="G859" s="424"/>
      <c r="H859" s="424"/>
      <c r="I859" s="424"/>
      <c r="J859" s="424"/>
      <c r="K859" s="424"/>
      <c r="L859" s="424"/>
      <c r="M859" s="424"/>
      <c r="N859" s="424"/>
      <c r="O859" s="424"/>
      <c r="P859" s="424"/>
      <c r="Q859" s="424"/>
      <c r="R859" s="424"/>
      <c r="S859" s="424"/>
      <c r="T859" s="424"/>
      <c r="U859" s="424"/>
      <c r="V859" s="424"/>
      <c r="W859" s="424"/>
      <c r="X859" s="424"/>
      <c r="Y859" s="424"/>
      <c r="Z859" s="424"/>
    </row>
    <row r="860" spans="1:26" ht="15.75" customHeight="1" x14ac:dyDescent="0.25">
      <c r="A860" s="424"/>
      <c r="B860" s="424"/>
      <c r="C860" s="424"/>
      <c r="D860" s="424"/>
      <c r="E860" s="424"/>
      <c r="F860" s="424"/>
      <c r="G860" s="424"/>
      <c r="H860" s="424"/>
      <c r="I860" s="424"/>
      <c r="J860" s="424"/>
      <c r="K860" s="424"/>
      <c r="L860" s="424"/>
      <c r="M860" s="424"/>
      <c r="N860" s="424"/>
      <c r="O860" s="424"/>
      <c r="P860" s="424"/>
      <c r="Q860" s="424"/>
      <c r="R860" s="424"/>
      <c r="S860" s="424"/>
      <c r="T860" s="424"/>
      <c r="U860" s="424"/>
      <c r="V860" s="424"/>
      <c r="W860" s="424"/>
      <c r="X860" s="424"/>
      <c r="Y860" s="424"/>
      <c r="Z860" s="424"/>
    </row>
    <row r="861" spans="1:26" ht="15.75" customHeight="1" x14ac:dyDescent="0.25">
      <c r="A861" s="424"/>
      <c r="B861" s="424"/>
      <c r="C861" s="424"/>
      <c r="D861" s="424"/>
      <c r="E861" s="424"/>
      <c r="F861" s="424"/>
      <c r="G861" s="424"/>
      <c r="H861" s="424"/>
      <c r="I861" s="424"/>
      <c r="J861" s="424"/>
      <c r="K861" s="424"/>
      <c r="L861" s="424"/>
      <c r="M861" s="424"/>
      <c r="N861" s="424"/>
      <c r="O861" s="424"/>
      <c r="P861" s="424"/>
      <c r="Q861" s="424"/>
      <c r="R861" s="424"/>
      <c r="S861" s="424"/>
      <c r="T861" s="424"/>
      <c r="U861" s="424"/>
      <c r="V861" s="424"/>
      <c r="W861" s="424"/>
      <c r="X861" s="424"/>
      <c r="Y861" s="424"/>
      <c r="Z861" s="424"/>
    </row>
    <row r="862" spans="1:26" ht="15.75" customHeight="1" x14ac:dyDescent="0.25">
      <c r="A862" s="424"/>
      <c r="B862" s="424"/>
      <c r="C862" s="424"/>
      <c r="D862" s="424"/>
      <c r="E862" s="424"/>
      <c r="F862" s="424"/>
      <c r="G862" s="424"/>
      <c r="H862" s="424"/>
      <c r="I862" s="424"/>
      <c r="J862" s="424"/>
      <c r="K862" s="424"/>
      <c r="L862" s="424"/>
      <c r="M862" s="424"/>
      <c r="N862" s="424"/>
      <c r="O862" s="424"/>
      <c r="P862" s="424"/>
      <c r="Q862" s="424"/>
      <c r="R862" s="424"/>
      <c r="S862" s="424"/>
      <c r="T862" s="424"/>
      <c r="U862" s="424"/>
      <c r="V862" s="424"/>
      <c r="W862" s="424"/>
      <c r="X862" s="424"/>
      <c r="Y862" s="424"/>
      <c r="Z862" s="424"/>
    </row>
    <row r="863" spans="1:26" ht="15.75" customHeight="1" x14ac:dyDescent="0.25">
      <c r="A863" s="424"/>
      <c r="B863" s="424"/>
      <c r="C863" s="424"/>
      <c r="D863" s="424"/>
      <c r="E863" s="424"/>
      <c r="F863" s="424"/>
      <c r="G863" s="424"/>
      <c r="H863" s="424"/>
      <c r="I863" s="424"/>
      <c r="J863" s="424"/>
      <c r="K863" s="424"/>
      <c r="L863" s="424"/>
      <c r="M863" s="424"/>
      <c r="N863" s="424"/>
      <c r="O863" s="424"/>
      <c r="P863" s="424"/>
      <c r="Q863" s="424"/>
      <c r="R863" s="424"/>
      <c r="S863" s="424"/>
      <c r="T863" s="424"/>
      <c r="U863" s="424"/>
      <c r="V863" s="424"/>
      <c r="W863" s="424"/>
      <c r="X863" s="424"/>
      <c r="Y863" s="424"/>
      <c r="Z863" s="424"/>
    </row>
    <row r="864" spans="1:26" ht="15.75" customHeight="1" x14ac:dyDescent="0.25">
      <c r="A864" s="424"/>
      <c r="B864" s="424"/>
      <c r="C864" s="424"/>
      <c r="D864" s="424"/>
      <c r="E864" s="424"/>
      <c r="F864" s="424"/>
      <c r="G864" s="424"/>
      <c r="H864" s="424"/>
      <c r="I864" s="424"/>
      <c r="J864" s="424"/>
      <c r="K864" s="424"/>
      <c r="L864" s="424"/>
      <c r="M864" s="424"/>
      <c r="N864" s="424"/>
      <c r="O864" s="424"/>
      <c r="P864" s="424"/>
      <c r="Q864" s="424"/>
      <c r="R864" s="424"/>
      <c r="S864" s="424"/>
      <c r="T864" s="424"/>
      <c r="U864" s="424"/>
      <c r="V864" s="424"/>
      <c r="W864" s="424"/>
      <c r="X864" s="424"/>
      <c r="Y864" s="424"/>
      <c r="Z864" s="424"/>
    </row>
    <row r="865" spans="1:26" ht="15.75" customHeight="1" x14ac:dyDescent="0.25">
      <c r="A865" s="424"/>
      <c r="B865" s="424"/>
      <c r="C865" s="424"/>
      <c r="D865" s="424"/>
      <c r="E865" s="424"/>
      <c r="F865" s="424"/>
      <c r="G865" s="424"/>
      <c r="H865" s="424"/>
      <c r="I865" s="424"/>
      <c r="J865" s="424"/>
      <c r="K865" s="424"/>
      <c r="L865" s="424"/>
      <c r="M865" s="424"/>
      <c r="N865" s="424"/>
      <c r="O865" s="424"/>
      <c r="P865" s="424"/>
      <c r="Q865" s="424"/>
      <c r="R865" s="424"/>
      <c r="S865" s="424"/>
      <c r="T865" s="424"/>
      <c r="U865" s="424"/>
      <c r="V865" s="424"/>
      <c r="W865" s="424"/>
      <c r="X865" s="424"/>
      <c r="Y865" s="424"/>
      <c r="Z865" s="424"/>
    </row>
    <row r="866" spans="1:26" ht="15.75" customHeight="1" x14ac:dyDescent="0.25">
      <c r="A866" s="424"/>
      <c r="B866" s="424"/>
      <c r="C866" s="424"/>
      <c r="D866" s="424"/>
      <c r="E866" s="424"/>
      <c r="F866" s="424"/>
      <c r="G866" s="424"/>
      <c r="H866" s="424"/>
      <c r="I866" s="424"/>
      <c r="J866" s="424"/>
      <c r="K866" s="424"/>
      <c r="L866" s="424"/>
      <c r="M866" s="424"/>
      <c r="N866" s="424"/>
      <c r="O866" s="424"/>
      <c r="P866" s="424"/>
      <c r="Q866" s="424"/>
      <c r="R866" s="424"/>
      <c r="S866" s="424"/>
      <c r="T866" s="424"/>
      <c r="U866" s="424"/>
      <c r="V866" s="424"/>
      <c r="W866" s="424"/>
      <c r="X866" s="424"/>
      <c r="Y866" s="424"/>
      <c r="Z866" s="424"/>
    </row>
    <row r="867" spans="1:26" ht="15.75" customHeight="1" x14ac:dyDescent="0.25">
      <c r="A867" s="424"/>
      <c r="B867" s="424"/>
      <c r="C867" s="424"/>
      <c r="D867" s="424"/>
      <c r="E867" s="424"/>
      <c r="F867" s="424"/>
      <c r="G867" s="424"/>
      <c r="H867" s="424"/>
      <c r="I867" s="424"/>
      <c r="J867" s="424"/>
      <c r="K867" s="424"/>
      <c r="L867" s="424"/>
      <c r="M867" s="424"/>
      <c r="N867" s="424"/>
      <c r="O867" s="424"/>
      <c r="P867" s="424"/>
      <c r="Q867" s="424"/>
      <c r="R867" s="424"/>
      <c r="S867" s="424"/>
      <c r="T867" s="424"/>
      <c r="U867" s="424"/>
      <c r="V867" s="424"/>
      <c r="W867" s="424"/>
      <c r="X867" s="424"/>
      <c r="Y867" s="424"/>
      <c r="Z867" s="424"/>
    </row>
    <row r="868" spans="1:26" ht="15.75" customHeight="1" x14ac:dyDescent="0.25">
      <c r="A868" s="424"/>
      <c r="B868" s="424"/>
      <c r="C868" s="424"/>
      <c r="D868" s="424"/>
      <c r="E868" s="424"/>
      <c r="F868" s="424"/>
      <c r="G868" s="424"/>
      <c r="H868" s="424"/>
      <c r="I868" s="424"/>
      <c r="J868" s="424"/>
      <c r="K868" s="424"/>
      <c r="L868" s="424"/>
      <c r="M868" s="424"/>
      <c r="N868" s="424"/>
      <c r="O868" s="424"/>
      <c r="P868" s="424"/>
      <c r="Q868" s="424"/>
      <c r="R868" s="424"/>
      <c r="S868" s="424"/>
      <c r="T868" s="424"/>
      <c r="U868" s="424"/>
      <c r="V868" s="424"/>
      <c r="W868" s="424"/>
      <c r="X868" s="424"/>
      <c r="Y868" s="424"/>
      <c r="Z868" s="424"/>
    </row>
    <row r="869" spans="1:26" ht="15.75" customHeight="1" x14ac:dyDescent="0.25">
      <c r="A869" s="424"/>
      <c r="B869" s="424"/>
      <c r="C869" s="424"/>
      <c r="D869" s="424"/>
      <c r="E869" s="424"/>
      <c r="F869" s="424"/>
      <c r="G869" s="424"/>
      <c r="H869" s="424"/>
      <c r="I869" s="424"/>
      <c r="J869" s="424"/>
      <c r="K869" s="424"/>
      <c r="L869" s="424"/>
      <c r="M869" s="424"/>
      <c r="N869" s="424"/>
      <c r="O869" s="424"/>
      <c r="P869" s="424"/>
      <c r="Q869" s="424"/>
      <c r="R869" s="424"/>
      <c r="S869" s="424"/>
      <c r="T869" s="424"/>
      <c r="U869" s="424"/>
      <c r="V869" s="424"/>
      <c r="W869" s="424"/>
      <c r="X869" s="424"/>
      <c r="Y869" s="424"/>
      <c r="Z869" s="424"/>
    </row>
    <row r="870" spans="1:26" ht="15.75" customHeight="1" x14ac:dyDescent="0.25">
      <c r="A870" s="424"/>
      <c r="B870" s="424"/>
      <c r="C870" s="424"/>
      <c r="D870" s="424"/>
      <c r="E870" s="424"/>
      <c r="F870" s="424"/>
      <c r="G870" s="424"/>
      <c r="H870" s="424"/>
      <c r="I870" s="424"/>
      <c r="J870" s="424"/>
      <c r="K870" s="424"/>
      <c r="L870" s="424"/>
      <c r="M870" s="424"/>
      <c r="N870" s="424"/>
      <c r="O870" s="424"/>
      <c r="P870" s="424"/>
      <c r="Q870" s="424"/>
      <c r="R870" s="424"/>
      <c r="S870" s="424"/>
      <c r="T870" s="424"/>
      <c r="U870" s="424"/>
      <c r="V870" s="424"/>
      <c r="W870" s="424"/>
      <c r="X870" s="424"/>
      <c r="Y870" s="424"/>
      <c r="Z870" s="424"/>
    </row>
    <row r="871" spans="1:26" ht="15.75" customHeight="1" x14ac:dyDescent="0.25">
      <c r="A871" s="424"/>
      <c r="B871" s="424"/>
      <c r="C871" s="424"/>
      <c r="D871" s="424"/>
      <c r="E871" s="424"/>
      <c r="F871" s="424"/>
      <c r="G871" s="424"/>
      <c r="H871" s="424"/>
      <c r="I871" s="424"/>
      <c r="J871" s="424"/>
      <c r="K871" s="424"/>
      <c r="L871" s="424"/>
      <c r="M871" s="424"/>
      <c r="N871" s="424"/>
      <c r="O871" s="424"/>
      <c r="P871" s="424"/>
      <c r="Q871" s="424"/>
      <c r="R871" s="424"/>
      <c r="S871" s="424"/>
      <c r="T871" s="424"/>
      <c r="U871" s="424"/>
      <c r="V871" s="424"/>
      <c r="W871" s="424"/>
      <c r="X871" s="424"/>
      <c r="Y871" s="424"/>
      <c r="Z871" s="424"/>
    </row>
    <row r="872" spans="1:26" ht="15.75" customHeight="1" x14ac:dyDescent="0.25">
      <c r="A872" s="424"/>
      <c r="B872" s="424"/>
      <c r="C872" s="424"/>
      <c r="D872" s="424"/>
      <c r="E872" s="424"/>
      <c r="F872" s="424"/>
      <c r="G872" s="424"/>
      <c r="H872" s="424"/>
      <c r="I872" s="424"/>
      <c r="J872" s="424"/>
      <c r="K872" s="424"/>
      <c r="L872" s="424"/>
      <c r="M872" s="424"/>
      <c r="N872" s="424"/>
      <c r="O872" s="424"/>
      <c r="P872" s="424"/>
      <c r="Q872" s="424"/>
      <c r="R872" s="424"/>
      <c r="S872" s="424"/>
      <c r="T872" s="424"/>
      <c r="U872" s="424"/>
      <c r="V872" s="424"/>
      <c r="W872" s="424"/>
      <c r="X872" s="424"/>
      <c r="Y872" s="424"/>
      <c r="Z872" s="424"/>
    </row>
    <row r="873" spans="1:26" ht="15.75" customHeight="1" x14ac:dyDescent="0.25">
      <c r="A873" s="424"/>
      <c r="B873" s="424"/>
      <c r="C873" s="424"/>
      <c r="D873" s="424"/>
      <c r="E873" s="424"/>
      <c r="F873" s="424"/>
      <c r="G873" s="424"/>
      <c r="H873" s="424"/>
      <c r="I873" s="424"/>
      <c r="J873" s="424"/>
      <c r="K873" s="424"/>
      <c r="L873" s="424"/>
      <c r="M873" s="424"/>
      <c r="N873" s="424"/>
      <c r="O873" s="424"/>
      <c r="P873" s="424"/>
      <c r="Q873" s="424"/>
      <c r="R873" s="424"/>
      <c r="S873" s="424"/>
      <c r="T873" s="424"/>
      <c r="U873" s="424"/>
      <c r="V873" s="424"/>
      <c r="W873" s="424"/>
      <c r="X873" s="424"/>
      <c r="Y873" s="424"/>
      <c r="Z873" s="424"/>
    </row>
    <row r="874" spans="1:26" ht="15.75" customHeight="1" x14ac:dyDescent="0.25">
      <c r="A874" s="424"/>
      <c r="B874" s="424"/>
      <c r="C874" s="424"/>
      <c r="D874" s="424"/>
      <c r="E874" s="424"/>
      <c r="F874" s="424"/>
      <c r="G874" s="424"/>
      <c r="H874" s="424"/>
      <c r="I874" s="424"/>
      <c r="J874" s="424"/>
      <c r="K874" s="424"/>
      <c r="L874" s="424"/>
      <c r="M874" s="424"/>
      <c r="N874" s="424"/>
      <c r="O874" s="424"/>
      <c r="P874" s="424"/>
      <c r="Q874" s="424"/>
      <c r="R874" s="424"/>
      <c r="S874" s="424"/>
      <c r="T874" s="424"/>
      <c r="U874" s="424"/>
      <c r="V874" s="424"/>
      <c r="W874" s="424"/>
      <c r="X874" s="424"/>
      <c r="Y874" s="424"/>
      <c r="Z874" s="424"/>
    </row>
    <row r="875" spans="1:26" ht="15.75" customHeight="1" x14ac:dyDescent="0.25">
      <c r="A875" s="424"/>
      <c r="B875" s="424"/>
      <c r="C875" s="424"/>
      <c r="D875" s="424"/>
      <c r="E875" s="424"/>
      <c r="F875" s="424"/>
      <c r="G875" s="424"/>
      <c r="H875" s="424"/>
      <c r="I875" s="424"/>
      <c r="J875" s="424"/>
      <c r="K875" s="424"/>
      <c r="L875" s="424"/>
      <c r="M875" s="424"/>
      <c r="N875" s="424"/>
      <c r="O875" s="424"/>
      <c r="P875" s="424"/>
      <c r="Q875" s="424"/>
      <c r="R875" s="424"/>
      <c r="S875" s="424"/>
      <c r="T875" s="424"/>
      <c r="U875" s="424"/>
      <c r="V875" s="424"/>
      <c r="W875" s="424"/>
      <c r="X875" s="424"/>
      <c r="Y875" s="424"/>
      <c r="Z875" s="424"/>
    </row>
    <row r="876" spans="1:26" ht="15.75" customHeight="1" x14ac:dyDescent="0.25">
      <c r="A876" s="424"/>
      <c r="B876" s="424"/>
      <c r="C876" s="424"/>
      <c r="D876" s="424"/>
      <c r="E876" s="424"/>
      <c r="F876" s="424"/>
      <c r="G876" s="424"/>
      <c r="H876" s="424"/>
      <c r="I876" s="424"/>
      <c r="J876" s="424"/>
      <c r="K876" s="424"/>
      <c r="L876" s="424"/>
      <c r="M876" s="424"/>
      <c r="N876" s="424"/>
      <c r="O876" s="424"/>
      <c r="P876" s="424"/>
      <c r="Q876" s="424"/>
      <c r="R876" s="424"/>
      <c r="S876" s="424"/>
      <c r="T876" s="424"/>
      <c r="U876" s="424"/>
      <c r="V876" s="424"/>
      <c r="W876" s="424"/>
      <c r="X876" s="424"/>
      <c r="Y876" s="424"/>
      <c r="Z876" s="424"/>
    </row>
    <row r="877" spans="1:26" ht="15.75" customHeight="1" x14ac:dyDescent="0.25">
      <c r="A877" s="424"/>
      <c r="B877" s="424"/>
      <c r="C877" s="424"/>
      <c r="D877" s="424"/>
      <c r="E877" s="424"/>
      <c r="F877" s="424"/>
      <c r="G877" s="424"/>
      <c r="H877" s="424"/>
      <c r="I877" s="424"/>
      <c r="J877" s="424"/>
      <c r="K877" s="424"/>
      <c r="L877" s="424"/>
      <c r="M877" s="424"/>
      <c r="N877" s="424"/>
      <c r="O877" s="424"/>
      <c r="P877" s="424"/>
      <c r="Q877" s="424"/>
      <c r="R877" s="424"/>
      <c r="S877" s="424"/>
      <c r="T877" s="424"/>
      <c r="U877" s="424"/>
      <c r="V877" s="424"/>
      <c r="W877" s="424"/>
      <c r="X877" s="424"/>
      <c r="Y877" s="424"/>
      <c r="Z877" s="424"/>
    </row>
    <row r="878" spans="1:26" ht="15.75" customHeight="1" x14ac:dyDescent="0.25">
      <c r="A878" s="424"/>
      <c r="B878" s="424"/>
      <c r="C878" s="424"/>
      <c r="D878" s="424"/>
      <c r="E878" s="424"/>
      <c r="F878" s="424"/>
      <c r="G878" s="424"/>
      <c r="H878" s="424"/>
      <c r="I878" s="424"/>
      <c r="J878" s="424"/>
      <c r="K878" s="424"/>
      <c r="L878" s="424"/>
      <c r="M878" s="424"/>
      <c r="N878" s="424"/>
      <c r="O878" s="424"/>
      <c r="P878" s="424"/>
      <c r="Q878" s="424"/>
      <c r="R878" s="424"/>
      <c r="S878" s="424"/>
      <c r="T878" s="424"/>
      <c r="U878" s="424"/>
      <c r="V878" s="424"/>
      <c r="W878" s="424"/>
      <c r="X878" s="424"/>
      <c r="Y878" s="424"/>
      <c r="Z878" s="424"/>
    </row>
    <row r="879" spans="1:26" ht="15.75" customHeight="1" x14ac:dyDescent="0.25">
      <c r="A879" s="424"/>
      <c r="B879" s="424"/>
      <c r="C879" s="424"/>
      <c r="D879" s="424"/>
      <c r="E879" s="424"/>
      <c r="F879" s="424"/>
      <c r="G879" s="424"/>
      <c r="H879" s="424"/>
      <c r="I879" s="424"/>
      <c r="J879" s="424"/>
      <c r="K879" s="424"/>
      <c r="L879" s="424"/>
      <c r="M879" s="424"/>
      <c r="N879" s="424"/>
      <c r="O879" s="424"/>
      <c r="P879" s="424"/>
      <c r="Q879" s="424"/>
      <c r="R879" s="424"/>
      <c r="S879" s="424"/>
      <c r="T879" s="424"/>
      <c r="U879" s="424"/>
      <c r="V879" s="424"/>
      <c r="W879" s="424"/>
      <c r="X879" s="424"/>
      <c r="Y879" s="424"/>
      <c r="Z879" s="424"/>
    </row>
    <row r="880" spans="1:26" ht="15.75" customHeight="1" x14ac:dyDescent="0.25">
      <c r="A880" s="424"/>
      <c r="B880" s="424"/>
      <c r="C880" s="424"/>
      <c r="D880" s="424"/>
      <c r="E880" s="424"/>
      <c r="F880" s="424"/>
      <c r="G880" s="424"/>
      <c r="H880" s="424"/>
      <c r="I880" s="424"/>
      <c r="J880" s="424"/>
      <c r="K880" s="424"/>
      <c r="L880" s="424"/>
      <c r="M880" s="424"/>
      <c r="N880" s="424"/>
      <c r="O880" s="424"/>
      <c r="P880" s="424"/>
      <c r="Q880" s="424"/>
      <c r="R880" s="424"/>
      <c r="S880" s="424"/>
      <c r="T880" s="424"/>
      <c r="U880" s="424"/>
      <c r="V880" s="424"/>
      <c r="W880" s="424"/>
      <c r="X880" s="424"/>
      <c r="Y880" s="424"/>
      <c r="Z880" s="424"/>
    </row>
    <row r="881" spans="1:26" ht="15.75" customHeight="1" x14ac:dyDescent="0.25">
      <c r="A881" s="424"/>
      <c r="B881" s="424"/>
      <c r="C881" s="424"/>
      <c r="D881" s="424"/>
      <c r="E881" s="424"/>
      <c r="F881" s="424"/>
      <c r="G881" s="424"/>
      <c r="H881" s="424"/>
      <c r="I881" s="424"/>
      <c r="J881" s="424"/>
      <c r="K881" s="424"/>
      <c r="L881" s="424"/>
      <c r="M881" s="424"/>
      <c r="N881" s="424"/>
      <c r="O881" s="424"/>
      <c r="P881" s="424"/>
      <c r="Q881" s="424"/>
      <c r="R881" s="424"/>
      <c r="S881" s="424"/>
      <c r="T881" s="424"/>
      <c r="U881" s="424"/>
      <c r="V881" s="424"/>
      <c r="W881" s="424"/>
      <c r="X881" s="424"/>
      <c r="Y881" s="424"/>
      <c r="Z881" s="424"/>
    </row>
    <row r="882" spans="1:26" ht="15.75" customHeight="1" x14ac:dyDescent="0.25">
      <c r="A882" s="424"/>
      <c r="B882" s="424"/>
      <c r="C882" s="424"/>
      <c r="D882" s="424"/>
      <c r="E882" s="424"/>
      <c r="F882" s="424"/>
      <c r="G882" s="424"/>
      <c r="H882" s="424"/>
      <c r="I882" s="424"/>
      <c r="J882" s="424"/>
      <c r="K882" s="424"/>
      <c r="L882" s="424"/>
      <c r="M882" s="424"/>
      <c r="N882" s="424"/>
      <c r="O882" s="424"/>
      <c r="P882" s="424"/>
      <c r="Q882" s="424"/>
      <c r="R882" s="424"/>
      <c r="S882" s="424"/>
      <c r="T882" s="424"/>
      <c r="U882" s="424"/>
      <c r="V882" s="424"/>
      <c r="W882" s="424"/>
      <c r="X882" s="424"/>
      <c r="Y882" s="424"/>
      <c r="Z882" s="424"/>
    </row>
    <row r="883" spans="1:26" ht="15.75" customHeight="1" x14ac:dyDescent="0.25">
      <c r="A883" s="424"/>
      <c r="B883" s="424"/>
      <c r="C883" s="424"/>
      <c r="D883" s="424"/>
      <c r="E883" s="424"/>
      <c r="F883" s="424"/>
      <c r="G883" s="424"/>
      <c r="H883" s="424"/>
      <c r="I883" s="424"/>
      <c r="J883" s="424"/>
      <c r="K883" s="424"/>
      <c r="L883" s="424"/>
      <c r="M883" s="424"/>
      <c r="N883" s="424"/>
      <c r="O883" s="424"/>
      <c r="P883" s="424"/>
      <c r="Q883" s="424"/>
      <c r="R883" s="424"/>
      <c r="S883" s="424"/>
      <c r="T883" s="424"/>
      <c r="U883" s="424"/>
      <c r="V883" s="424"/>
      <c r="W883" s="424"/>
      <c r="X883" s="424"/>
      <c r="Y883" s="424"/>
      <c r="Z883" s="424"/>
    </row>
    <row r="884" spans="1:26" ht="15.75" customHeight="1" x14ac:dyDescent="0.25">
      <c r="A884" s="424"/>
      <c r="B884" s="424"/>
      <c r="C884" s="424"/>
      <c r="D884" s="424"/>
      <c r="E884" s="424"/>
      <c r="F884" s="424"/>
      <c r="G884" s="424"/>
      <c r="H884" s="424"/>
      <c r="I884" s="424"/>
      <c r="J884" s="424"/>
      <c r="K884" s="424"/>
      <c r="L884" s="424"/>
      <c r="M884" s="424"/>
      <c r="N884" s="424"/>
      <c r="O884" s="424"/>
      <c r="P884" s="424"/>
      <c r="Q884" s="424"/>
      <c r="R884" s="424"/>
      <c r="S884" s="424"/>
      <c r="T884" s="424"/>
      <c r="U884" s="424"/>
      <c r="V884" s="424"/>
      <c r="W884" s="424"/>
      <c r="X884" s="424"/>
      <c r="Y884" s="424"/>
      <c r="Z884" s="424"/>
    </row>
    <row r="885" spans="1:26" ht="15.75" customHeight="1" x14ac:dyDescent="0.25">
      <c r="A885" s="424"/>
      <c r="B885" s="424"/>
      <c r="C885" s="424"/>
      <c r="D885" s="424"/>
      <c r="E885" s="424"/>
      <c r="F885" s="424"/>
      <c r="G885" s="424"/>
      <c r="H885" s="424"/>
      <c r="I885" s="424"/>
      <c r="J885" s="424"/>
      <c r="K885" s="424"/>
      <c r="L885" s="424"/>
      <c r="M885" s="424"/>
      <c r="N885" s="424"/>
      <c r="O885" s="424"/>
      <c r="P885" s="424"/>
      <c r="Q885" s="424"/>
      <c r="R885" s="424"/>
      <c r="S885" s="424"/>
      <c r="T885" s="424"/>
      <c r="U885" s="424"/>
      <c r="V885" s="424"/>
      <c r="W885" s="424"/>
      <c r="X885" s="424"/>
      <c r="Y885" s="424"/>
      <c r="Z885" s="424"/>
    </row>
    <row r="886" spans="1:26" ht="15.75" customHeight="1" x14ac:dyDescent="0.25">
      <c r="A886" s="424"/>
      <c r="B886" s="424"/>
      <c r="C886" s="424"/>
      <c r="D886" s="424"/>
      <c r="E886" s="424"/>
      <c r="F886" s="424"/>
      <c r="G886" s="424"/>
      <c r="H886" s="424"/>
      <c r="I886" s="424"/>
      <c r="J886" s="424"/>
      <c r="K886" s="424"/>
      <c r="L886" s="424"/>
      <c r="M886" s="424"/>
      <c r="N886" s="424"/>
      <c r="O886" s="424"/>
      <c r="P886" s="424"/>
      <c r="Q886" s="424"/>
      <c r="R886" s="424"/>
      <c r="S886" s="424"/>
      <c r="T886" s="424"/>
      <c r="U886" s="424"/>
      <c r="V886" s="424"/>
      <c r="W886" s="424"/>
      <c r="X886" s="424"/>
      <c r="Y886" s="424"/>
      <c r="Z886" s="424"/>
    </row>
    <row r="887" spans="1:26" ht="15.75" customHeight="1" x14ac:dyDescent="0.25">
      <c r="A887" s="424"/>
      <c r="B887" s="424"/>
      <c r="C887" s="424"/>
      <c r="D887" s="424"/>
      <c r="E887" s="424"/>
      <c r="F887" s="424"/>
      <c r="G887" s="424"/>
      <c r="H887" s="424"/>
      <c r="I887" s="424"/>
      <c r="J887" s="424"/>
      <c r="K887" s="424"/>
      <c r="L887" s="424"/>
      <c r="M887" s="424"/>
      <c r="N887" s="424"/>
      <c r="O887" s="424"/>
      <c r="P887" s="424"/>
      <c r="Q887" s="424"/>
      <c r="R887" s="424"/>
      <c r="S887" s="424"/>
      <c r="T887" s="424"/>
      <c r="U887" s="424"/>
      <c r="V887" s="424"/>
      <c r="W887" s="424"/>
      <c r="X887" s="424"/>
      <c r="Y887" s="424"/>
      <c r="Z887" s="424"/>
    </row>
    <row r="888" spans="1:26" ht="15.75" customHeight="1" x14ac:dyDescent="0.25">
      <c r="A888" s="424"/>
      <c r="B888" s="424"/>
      <c r="C888" s="424"/>
      <c r="D888" s="424"/>
      <c r="E888" s="424"/>
      <c r="F888" s="424"/>
      <c r="G888" s="424"/>
      <c r="H888" s="424"/>
      <c r="I888" s="424"/>
      <c r="J888" s="424"/>
      <c r="K888" s="424"/>
      <c r="L888" s="424"/>
      <c r="M888" s="424"/>
      <c r="N888" s="424"/>
      <c r="O888" s="424"/>
      <c r="P888" s="424"/>
      <c r="Q888" s="424"/>
      <c r="R888" s="424"/>
      <c r="S888" s="424"/>
      <c r="T888" s="424"/>
      <c r="U888" s="424"/>
      <c r="V888" s="424"/>
      <c r="W888" s="424"/>
      <c r="X888" s="424"/>
      <c r="Y888" s="424"/>
      <c r="Z888" s="424"/>
    </row>
    <row r="889" spans="1:26" ht="15.75" customHeight="1" x14ac:dyDescent="0.25">
      <c r="A889" s="424"/>
      <c r="B889" s="424"/>
      <c r="C889" s="424"/>
      <c r="D889" s="424"/>
      <c r="E889" s="424"/>
      <c r="F889" s="424"/>
      <c r="G889" s="424"/>
      <c r="H889" s="424"/>
      <c r="I889" s="424"/>
      <c r="J889" s="424"/>
      <c r="K889" s="424"/>
      <c r="L889" s="424"/>
      <c r="M889" s="424"/>
      <c r="N889" s="424"/>
      <c r="O889" s="424"/>
      <c r="P889" s="424"/>
      <c r="Q889" s="424"/>
      <c r="R889" s="424"/>
      <c r="S889" s="424"/>
      <c r="T889" s="424"/>
      <c r="U889" s="424"/>
      <c r="V889" s="424"/>
      <c r="W889" s="424"/>
      <c r="X889" s="424"/>
      <c r="Y889" s="424"/>
      <c r="Z889" s="424"/>
    </row>
    <row r="890" spans="1:26" ht="15.75" customHeight="1" x14ac:dyDescent="0.25">
      <c r="A890" s="424"/>
      <c r="B890" s="424"/>
      <c r="C890" s="424"/>
      <c r="D890" s="424"/>
      <c r="E890" s="424"/>
      <c r="F890" s="424"/>
      <c r="G890" s="424"/>
      <c r="H890" s="424"/>
      <c r="I890" s="424"/>
      <c r="J890" s="424"/>
      <c r="K890" s="424"/>
      <c r="L890" s="424"/>
      <c r="M890" s="424"/>
      <c r="N890" s="424"/>
      <c r="O890" s="424"/>
      <c r="P890" s="424"/>
      <c r="Q890" s="424"/>
      <c r="R890" s="424"/>
      <c r="S890" s="424"/>
      <c r="T890" s="424"/>
      <c r="U890" s="424"/>
      <c r="V890" s="424"/>
      <c r="W890" s="424"/>
      <c r="X890" s="424"/>
      <c r="Y890" s="424"/>
      <c r="Z890" s="424"/>
    </row>
    <row r="891" spans="1:26" ht="15.75" customHeight="1" x14ac:dyDescent="0.25">
      <c r="A891" s="424"/>
      <c r="B891" s="424"/>
      <c r="C891" s="424"/>
      <c r="D891" s="424"/>
      <c r="E891" s="424"/>
      <c r="F891" s="424"/>
      <c r="G891" s="424"/>
      <c r="H891" s="424"/>
      <c r="I891" s="424"/>
      <c r="J891" s="424"/>
      <c r="K891" s="424"/>
      <c r="L891" s="424"/>
      <c r="M891" s="424"/>
      <c r="N891" s="424"/>
      <c r="O891" s="424"/>
      <c r="P891" s="424"/>
      <c r="Q891" s="424"/>
      <c r="R891" s="424"/>
      <c r="S891" s="424"/>
      <c r="T891" s="424"/>
      <c r="U891" s="424"/>
      <c r="V891" s="424"/>
      <c r="W891" s="424"/>
      <c r="X891" s="424"/>
      <c r="Y891" s="424"/>
      <c r="Z891" s="424"/>
    </row>
    <row r="892" spans="1:26" ht="15.75" customHeight="1" x14ac:dyDescent="0.25">
      <c r="A892" s="424"/>
      <c r="B892" s="424"/>
      <c r="C892" s="424"/>
      <c r="D892" s="424"/>
      <c r="E892" s="424"/>
      <c r="F892" s="424"/>
      <c r="G892" s="424"/>
      <c r="H892" s="424"/>
      <c r="I892" s="424"/>
      <c r="J892" s="424"/>
      <c r="K892" s="424"/>
      <c r="L892" s="424"/>
      <c r="M892" s="424"/>
      <c r="N892" s="424"/>
      <c r="O892" s="424"/>
      <c r="P892" s="424"/>
      <c r="Q892" s="424"/>
      <c r="R892" s="424"/>
      <c r="S892" s="424"/>
      <c r="T892" s="424"/>
      <c r="U892" s="424"/>
      <c r="V892" s="424"/>
      <c r="W892" s="424"/>
      <c r="X892" s="424"/>
      <c r="Y892" s="424"/>
      <c r="Z892" s="424"/>
    </row>
    <row r="893" spans="1:26" ht="15.75" customHeight="1" x14ac:dyDescent="0.25">
      <c r="A893" s="424"/>
      <c r="B893" s="424"/>
      <c r="C893" s="424"/>
      <c r="D893" s="424"/>
      <c r="E893" s="424"/>
      <c r="F893" s="424"/>
      <c r="G893" s="424"/>
      <c r="H893" s="424"/>
      <c r="I893" s="424"/>
      <c r="J893" s="424"/>
      <c r="K893" s="424"/>
      <c r="L893" s="424"/>
      <c r="M893" s="424"/>
      <c r="N893" s="424"/>
      <c r="O893" s="424"/>
      <c r="P893" s="424"/>
      <c r="Q893" s="424"/>
      <c r="R893" s="424"/>
      <c r="S893" s="424"/>
      <c r="T893" s="424"/>
      <c r="U893" s="424"/>
      <c r="V893" s="424"/>
      <c r="W893" s="424"/>
      <c r="X893" s="424"/>
      <c r="Y893" s="424"/>
      <c r="Z893" s="424"/>
    </row>
    <row r="894" spans="1:26" ht="15.75" customHeight="1" x14ac:dyDescent="0.25">
      <c r="A894" s="424"/>
      <c r="B894" s="424"/>
      <c r="C894" s="424"/>
      <c r="D894" s="424"/>
      <c r="E894" s="424"/>
      <c r="F894" s="424"/>
      <c r="G894" s="424"/>
      <c r="H894" s="424"/>
      <c r="I894" s="424"/>
      <c r="J894" s="424"/>
      <c r="K894" s="424"/>
      <c r="L894" s="424"/>
      <c r="M894" s="424"/>
      <c r="N894" s="424"/>
      <c r="O894" s="424"/>
      <c r="P894" s="424"/>
      <c r="Q894" s="424"/>
      <c r="R894" s="424"/>
      <c r="S894" s="424"/>
      <c r="T894" s="424"/>
      <c r="U894" s="424"/>
      <c r="V894" s="424"/>
      <c r="W894" s="424"/>
      <c r="X894" s="424"/>
      <c r="Y894" s="424"/>
      <c r="Z894" s="424"/>
    </row>
    <row r="895" spans="1:26" ht="15.75" customHeight="1" x14ac:dyDescent="0.25">
      <c r="A895" s="424"/>
      <c r="B895" s="424"/>
      <c r="C895" s="424"/>
      <c r="D895" s="424"/>
      <c r="E895" s="424"/>
      <c r="F895" s="424"/>
      <c r="G895" s="424"/>
      <c r="H895" s="424"/>
      <c r="I895" s="424"/>
      <c r="J895" s="424"/>
      <c r="K895" s="424"/>
      <c r="L895" s="424"/>
      <c r="M895" s="424"/>
      <c r="N895" s="424"/>
      <c r="O895" s="424"/>
      <c r="P895" s="424"/>
      <c r="Q895" s="424"/>
      <c r="R895" s="424"/>
      <c r="S895" s="424"/>
      <c r="T895" s="424"/>
      <c r="U895" s="424"/>
      <c r="V895" s="424"/>
      <c r="W895" s="424"/>
      <c r="X895" s="424"/>
      <c r="Y895" s="424"/>
      <c r="Z895" s="424"/>
    </row>
    <row r="896" spans="1:26" ht="15.75" customHeight="1" x14ac:dyDescent="0.25">
      <c r="A896" s="424"/>
      <c r="B896" s="424"/>
      <c r="C896" s="424"/>
      <c r="D896" s="424"/>
      <c r="E896" s="424"/>
      <c r="F896" s="424"/>
      <c r="G896" s="424"/>
      <c r="H896" s="424"/>
      <c r="I896" s="424"/>
      <c r="J896" s="424"/>
      <c r="K896" s="424"/>
      <c r="L896" s="424"/>
      <c r="M896" s="424"/>
      <c r="N896" s="424"/>
      <c r="O896" s="424"/>
      <c r="P896" s="424"/>
      <c r="Q896" s="424"/>
      <c r="R896" s="424"/>
      <c r="S896" s="424"/>
      <c r="T896" s="424"/>
      <c r="U896" s="424"/>
      <c r="V896" s="424"/>
      <c r="W896" s="424"/>
      <c r="X896" s="424"/>
      <c r="Y896" s="424"/>
      <c r="Z896" s="424"/>
    </row>
    <row r="897" spans="1:26" ht="15.75" customHeight="1" x14ac:dyDescent="0.25">
      <c r="A897" s="424"/>
      <c r="B897" s="424"/>
      <c r="C897" s="424"/>
      <c r="D897" s="424"/>
      <c r="E897" s="424"/>
      <c r="F897" s="424"/>
      <c r="G897" s="424"/>
      <c r="H897" s="424"/>
      <c r="I897" s="424"/>
      <c r="J897" s="424"/>
      <c r="K897" s="424"/>
      <c r="L897" s="424"/>
      <c r="M897" s="424"/>
      <c r="N897" s="424"/>
      <c r="O897" s="424"/>
      <c r="P897" s="424"/>
      <c r="Q897" s="424"/>
      <c r="R897" s="424"/>
      <c r="S897" s="424"/>
      <c r="T897" s="424"/>
      <c r="U897" s="424"/>
      <c r="V897" s="424"/>
      <c r="W897" s="424"/>
      <c r="X897" s="424"/>
      <c r="Y897" s="424"/>
      <c r="Z897" s="424"/>
    </row>
    <row r="898" spans="1:26" ht="15.75" customHeight="1" x14ac:dyDescent="0.25">
      <c r="A898" s="424"/>
      <c r="B898" s="424"/>
      <c r="C898" s="424"/>
      <c r="D898" s="424"/>
      <c r="E898" s="424"/>
      <c r="F898" s="424"/>
      <c r="G898" s="424"/>
      <c r="H898" s="424"/>
      <c r="I898" s="424"/>
      <c r="J898" s="424"/>
      <c r="K898" s="424"/>
      <c r="L898" s="424"/>
      <c r="M898" s="424"/>
      <c r="N898" s="424"/>
      <c r="O898" s="424"/>
      <c r="P898" s="424"/>
      <c r="Q898" s="424"/>
      <c r="R898" s="424"/>
      <c r="S898" s="424"/>
      <c r="T898" s="424"/>
      <c r="U898" s="424"/>
      <c r="V898" s="424"/>
      <c r="W898" s="424"/>
      <c r="X898" s="424"/>
      <c r="Y898" s="424"/>
      <c r="Z898" s="424"/>
    </row>
    <row r="899" spans="1:26" ht="15.75" customHeight="1" x14ac:dyDescent="0.25">
      <c r="A899" s="424"/>
      <c r="B899" s="424"/>
      <c r="C899" s="424"/>
      <c r="D899" s="424"/>
      <c r="E899" s="424"/>
      <c r="F899" s="424"/>
      <c r="G899" s="424"/>
      <c r="H899" s="424"/>
      <c r="I899" s="424"/>
      <c r="J899" s="424"/>
      <c r="K899" s="424"/>
      <c r="L899" s="424"/>
      <c r="M899" s="424"/>
      <c r="N899" s="424"/>
      <c r="O899" s="424"/>
      <c r="P899" s="424"/>
      <c r="Q899" s="424"/>
      <c r="R899" s="424"/>
      <c r="S899" s="424"/>
      <c r="T899" s="424"/>
      <c r="U899" s="424"/>
      <c r="V899" s="424"/>
      <c r="W899" s="424"/>
      <c r="X899" s="424"/>
      <c r="Y899" s="424"/>
      <c r="Z899" s="424"/>
    </row>
    <row r="900" spans="1:26" ht="15.75" customHeight="1" x14ac:dyDescent="0.25">
      <c r="A900" s="424"/>
      <c r="B900" s="424"/>
      <c r="C900" s="424"/>
      <c r="D900" s="424"/>
      <c r="E900" s="424"/>
      <c r="F900" s="424"/>
      <c r="G900" s="424"/>
      <c r="H900" s="424"/>
      <c r="I900" s="424"/>
      <c r="J900" s="424"/>
      <c r="K900" s="424"/>
      <c r="L900" s="424"/>
      <c r="M900" s="424"/>
      <c r="N900" s="424"/>
      <c r="O900" s="424"/>
      <c r="P900" s="424"/>
      <c r="Q900" s="424"/>
      <c r="R900" s="424"/>
      <c r="S900" s="424"/>
      <c r="T900" s="424"/>
      <c r="U900" s="424"/>
      <c r="V900" s="424"/>
      <c r="W900" s="424"/>
      <c r="X900" s="424"/>
      <c r="Y900" s="424"/>
      <c r="Z900" s="424"/>
    </row>
    <row r="901" spans="1:26" ht="15.75" customHeight="1" x14ac:dyDescent="0.25">
      <c r="A901" s="424"/>
      <c r="B901" s="424"/>
      <c r="C901" s="424"/>
      <c r="D901" s="424"/>
      <c r="E901" s="424"/>
      <c r="F901" s="424"/>
      <c r="G901" s="424"/>
      <c r="H901" s="424"/>
      <c r="I901" s="424"/>
      <c r="J901" s="424"/>
      <c r="K901" s="424"/>
      <c r="L901" s="424"/>
      <c r="M901" s="424"/>
      <c r="N901" s="424"/>
      <c r="O901" s="424"/>
      <c r="P901" s="424"/>
      <c r="Q901" s="424"/>
      <c r="R901" s="424"/>
      <c r="S901" s="424"/>
      <c r="T901" s="424"/>
      <c r="U901" s="424"/>
      <c r="V901" s="424"/>
      <c r="W901" s="424"/>
      <c r="X901" s="424"/>
      <c r="Y901" s="424"/>
      <c r="Z901" s="424"/>
    </row>
    <row r="902" spans="1:26" ht="15.75" customHeight="1" x14ac:dyDescent="0.25">
      <c r="A902" s="424"/>
      <c r="B902" s="424"/>
      <c r="C902" s="424"/>
      <c r="D902" s="424"/>
      <c r="E902" s="424"/>
      <c r="F902" s="424"/>
      <c r="G902" s="424"/>
      <c r="H902" s="424"/>
      <c r="I902" s="424"/>
      <c r="J902" s="424"/>
      <c r="K902" s="424"/>
      <c r="L902" s="424"/>
      <c r="M902" s="424"/>
      <c r="N902" s="424"/>
      <c r="O902" s="424"/>
      <c r="P902" s="424"/>
      <c r="Q902" s="424"/>
      <c r="R902" s="424"/>
      <c r="S902" s="424"/>
      <c r="T902" s="424"/>
      <c r="U902" s="424"/>
      <c r="V902" s="424"/>
      <c r="W902" s="424"/>
      <c r="X902" s="424"/>
      <c r="Y902" s="424"/>
      <c r="Z902" s="424"/>
    </row>
    <row r="903" spans="1:26" ht="15.75" customHeight="1" x14ac:dyDescent="0.25">
      <c r="A903" s="424"/>
      <c r="B903" s="424"/>
      <c r="C903" s="424"/>
      <c r="D903" s="424"/>
      <c r="E903" s="424"/>
      <c r="F903" s="424"/>
      <c r="G903" s="424"/>
      <c r="H903" s="424"/>
      <c r="I903" s="424"/>
      <c r="J903" s="424"/>
      <c r="K903" s="424"/>
      <c r="L903" s="424"/>
      <c r="M903" s="424"/>
      <c r="N903" s="424"/>
      <c r="O903" s="424"/>
      <c r="P903" s="424"/>
      <c r="Q903" s="424"/>
      <c r="R903" s="424"/>
      <c r="S903" s="424"/>
      <c r="T903" s="424"/>
      <c r="U903" s="424"/>
      <c r="V903" s="424"/>
      <c r="W903" s="424"/>
      <c r="X903" s="424"/>
      <c r="Y903" s="424"/>
      <c r="Z903" s="424"/>
    </row>
    <row r="904" spans="1:26" ht="15.75" customHeight="1" x14ac:dyDescent="0.25">
      <c r="A904" s="424"/>
      <c r="B904" s="424"/>
      <c r="C904" s="424"/>
      <c r="D904" s="424"/>
      <c r="E904" s="424"/>
      <c r="F904" s="424"/>
      <c r="G904" s="424"/>
      <c r="H904" s="424"/>
      <c r="I904" s="424"/>
      <c r="J904" s="424"/>
      <c r="K904" s="424"/>
      <c r="L904" s="424"/>
      <c r="M904" s="424"/>
      <c r="N904" s="424"/>
      <c r="O904" s="424"/>
      <c r="P904" s="424"/>
      <c r="Q904" s="424"/>
      <c r="R904" s="424"/>
      <c r="S904" s="424"/>
      <c r="T904" s="424"/>
      <c r="U904" s="424"/>
      <c r="V904" s="424"/>
      <c r="W904" s="424"/>
      <c r="X904" s="424"/>
      <c r="Y904" s="424"/>
      <c r="Z904" s="424"/>
    </row>
    <row r="905" spans="1:26" ht="15.75" customHeight="1" x14ac:dyDescent="0.25">
      <c r="A905" s="424"/>
      <c r="B905" s="424"/>
      <c r="C905" s="424"/>
      <c r="D905" s="424"/>
      <c r="E905" s="424"/>
      <c r="F905" s="424"/>
      <c r="G905" s="424"/>
      <c r="H905" s="424"/>
      <c r="I905" s="424"/>
      <c r="J905" s="424"/>
      <c r="K905" s="424"/>
      <c r="L905" s="424"/>
      <c r="M905" s="424"/>
      <c r="N905" s="424"/>
      <c r="O905" s="424"/>
      <c r="P905" s="424"/>
      <c r="Q905" s="424"/>
      <c r="R905" s="424"/>
      <c r="S905" s="424"/>
      <c r="T905" s="424"/>
      <c r="U905" s="424"/>
      <c r="V905" s="424"/>
      <c r="W905" s="424"/>
      <c r="X905" s="424"/>
      <c r="Y905" s="424"/>
      <c r="Z905" s="424"/>
    </row>
    <row r="906" spans="1:26" ht="15.75" customHeight="1" x14ac:dyDescent="0.25">
      <c r="A906" s="424"/>
      <c r="B906" s="424"/>
      <c r="C906" s="424"/>
      <c r="D906" s="424"/>
      <c r="E906" s="424"/>
      <c r="F906" s="424"/>
      <c r="G906" s="424"/>
      <c r="H906" s="424"/>
      <c r="I906" s="424"/>
      <c r="J906" s="424"/>
      <c r="K906" s="424"/>
      <c r="L906" s="424"/>
      <c r="M906" s="424"/>
      <c r="N906" s="424"/>
      <c r="O906" s="424"/>
      <c r="P906" s="424"/>
      <c r="Q906" s="424"/>
      <c r="R906" s="424"/>
      <c r="S906" s="424"/>
      <c r="T906" s="424"/>
      <c r="U906" s="424"/>
      <c r="V906" s="424"/>
      <c r="W906" s="424"/>
      <c r="X906" s="424"/>
      <c r="Y906" s="424"/>
      <c r="Z906" s="424"/>
    </row>
    <row r="907" spans="1:26" ht="15.75" customHeight="1" x14ac:dyDescent="0.25">
      <c r="A907" s="424"/>
      <c r="B907" s="424"/>
      <c r="C907" s="424"/>
      <c r="D907" s="424"/>
      <c r="E907" s="424"/>
      <c r="F907" s="424"/>
      <c r="G907" s="424"/>
      <c r="H907" s="424"/>
      <c r="I907" s="424"/>
      <c r="J907" s="424"/>
      <c r="K907" s="424"/>
      <c r="L907" s="424"/>
      <c r="M907" s="424"/>
      <c r="N907" s="424"/>
      <c r="O907" s="424"/>
      <c r="P907" s="424"/>
      <c r="Q907" s="424"/>
      <c r="R907" s="424"/>
      <c r="S907" s="424"/>
      <c r="T907" s="424"/>
      <c r="U907" s="424"/>
      <c r="V907" s="424"/>
      <c r="W907" s="424"/>
      <c r="X907" s="424"/>
      <c r="Y907" s="424"/>
      <c r="Z907" s="424"/>
    </row>
    <row r="908" spans="1:26" ht="15.75" customHeight="1" x14ac:dyDescent="0.25">
      <c r="A908" s="424"/>
      <c r="B908" s="424"/>
      <c r="C908" s="424"/>
      <c r="D908" s="424"/>
      <c r="E908" s="424"/>
      <c r="F908" s="424"/>
      <c r="G908" s="424"/>
      <c r="H908" s="424"/>
      <c r="I908" s="424"/>
      <c r="J908" s="424"/>
      <c r="K908" s="424"/>
      <c r="L908" s="424"/>
      <c r="M908" s="424"/>
      <c r="N908" s="424"/>
      <c r="O908" s="424"/>
      <c r="P908" s="424"/>
      <c r="Q908" s="424"/>
      <c r="R908" s="424"/>
      <c r="S908" s="424"/>
      <c r="T908" s="424"/>
      <c r="U908" s="424"/>
      <c r="V908" s="424"/>
      <c r="W908" s="424"/>
      <c r="X908" s="424"/>
      <c r="Y908" s="424"/>
      <c r="Z908" s="424"/>
    </row>
    <row r="909" spans="1:26" ht="15.75" customHeight="1" x14ac:dyDescent="0.25">
      <c r="A909" s="424"/>
      <c r="B909" s="424"/>
      <c r="C909" s="424"/>
      <c r="D909" s="424"/>
      <c r="E909" s="424"/>
      <c r="F909" s="424"/>
      <c r="G909" s="424"/>
      <c r="H909" s="424"/>
      <c r="I909" s="424"/>
      <c r="J909" s="424"/>
      <c r="K909" s="424"/>
      <c r="L909" s="424"/>
      <c r="M909" s="424"/>
      <c r="N909" s="424"/>
      <c r="O909" s="424"/>
      <c r="P909" s="424"/>
      <c r="Q909" s="424"/>
      <c r="R909" s="424"/>
      <c r="S909" s="424"/>
      <c r="T909" s="424"/>
      <c r="U909" s="424"/>
      <c r="V909" s="424"/>
      <c r="W909" s="424"/>
      <c r="X909" s="424"/>
      <c r="Y909" s="424"/>
      <c r="Z909" s="424"/>
    </row>
    <row r="910" spans="1:26" ht="15.75" customHeight="1" x14ac:dyDescent="0.25">
      <c r="A910" s="424"/>
      <c r="B910" s="424"/>
      <c r="C910" s="424"/>
      <c r="D910" s="424"/>
      <c r="E910" s="424"/>
      <c r="F910" s="424"/>
      <c r="G910" s="424"/>
      <c r="H910" s="424"/>
      <c r="I910" s="424"/>
      <c r="J910" s="424"/>
      <c r="K910" s="424"/>
      <c r="L910" s="424"/>
      <c r="M910" s="424"/>
      <c r="N910" s="424"/>
      <c r="O910" s="424"/>
      <c r="P910" s="424"/>
      <c r="Q910" s="424"/>
      <c r="R910" s="424"/>
      <c r="S910" s="424"/>
      <c r="T910" s="424"/>
      <c r="U910" s="424"/>
      <c r="V910" s="424"/>
      <c r="W910" s="424"/>
      <c r="X910" s="424"/>
      <c r="Y910" s="424"/>
      <c r="Z910" s="424"/>
    </row>
    <row r="911" spans="1:26" ht="15.75" customHeight="1" x14ac:dyDescent="0.25">
      <c r="A911" s="424"/>
      <c r="B911" s="424"/>
      <c r="C911" s="424"/>
      <c r="D911" s="424"/>
      <c r="E911" s="424"/>
      <c r="F911" s="424"/>
      <c r="G911" s="424"/>
      <c r="H911" s="424"/>
      <c r="I911" s="424"/>
      <c r="J911" s="424"/>
      <c r="K911" s="424"/>
      <c r="L911" s="424"/>
      <c r="M911" s="424"/>
      <c r="N911" s="424"/>
      <c r="O911" s="424"/>
      <c r="P911" s="424"/>
      <c r="Q911" s="424"/>
      <c r="R911" s="424"/>
      <c r="S911" s="424"/>
      <c r="T911" s="424"/>
      <c r="U911" s="424"/>
      <c r="V911" s="424"/>
      <c r="W911" s="424"/>
      <c r="X911" s="424"/>
      <c r="Y911" s="424"/>
      <c r="Z911" s="424"/>
    </row>
    <row r="912" spans="1:26" ht="15.75" customHeight="1" x14ac:dyDescent="0.25">
      <c r="A912" s="424"/>
      <c r="B912" s="424"/>
      <c r="C912" s="424"/>
      <c r="D912" s="424"/>
      <c r="E912" s="424"/>
      <c r="F912" s="424"/>
      <c r="G912" s="424"/>
      <c r="H912" s="424"/>
      <c r="I912" s="424"/>
      <c r="J912" s="424"/>
      <c r="K912" s="424"/>
      <c r="L912" s="424"/>
      <c r="M912" s="424"/>
      <c r="N912" s="424"/>
      <c r="O912" s="424"/>
      <c r="P912" s="424"/>
      <c r="Q912" s="424"/>
      <c r="R912" s="424"/>
      <c r="S912" s="424"/>
      <c r="T912" s="424"/>
      <c r="U912" s="424"/>
      <c r="V912" s="424"/>
      <c r="W912" s="424"/>
      <c r="X912" s="424"/>
      <c r="Y912" s="424"/>
      <c r="Z912" s="424"/>
    </row>
    <row r="913" spans="1:26" ht="15.75" customHeight="1" x14ac:dyDescent="0.25">
      <c r="A913" s="424"/>
      <c r="B913" s="424"/>
      <c r="C913" s="424"/>
      <c r="D913" s="424"/>
      <c r="E913" s="424"/>
      <c r="F913" s="424"/>
      <c r="G913" s="424"/>
      <c r="H913" s="424"/>
      <c r="I913" s="424"/>
      <c r="J913" s="424"/>
      <c r="K913" s="424"/>
      <c r="L913" s="424"/>
      <c r="M913" s="424"/>
      <c r="N913" s="424"/>
      <c r="O913" s="424"/>
      <c r="P913" s="424"/>
      <c r="Q913" s="424"/>
      <c r="R913" s="424"/>
      <c r="S913" s="424"/>
      <c r="T913" s="424"/>
      <c r="U913" s="424"/>
      <c r="V913" s="424"/>
      <c r="W913" s="424"/>
      <c r="X913" s="424"/>
      <c r="Y913" s="424"/>
      <c r="Z913" s="424"/>
    </row>
    <row r="914" spans="1:26" ht="15.75" customHeight="1" x14ac:dyDescent="0.25">
      <c r="A914" s="424"/>
      <c r="B914" s="424"/>
      <c r="C914" s="424"/>
      <c r="D914" s="424"/>
      <c r="E914" s="424"/>
      <c r="F914" s="424"/>
      <c r="G914" s="424"/>
      <c r="H914" s="424"/>
      <c r="I914" s="424"/>
      <c r="J914" s="424"/>
      <c r="K914" s="424"/>
      <c r="L914" s="424"/>
      <c r="M914" s="424"/>
      <c r="N914" s="424"/>
      <c r="O914" s="424"/>
      <c r="P914" s="424"/>
      <c r="Q914" s="424"/>
      <c r="R914" s="424"/>
      <c r="S914" s="424"/>
      <c r="T914" s="424"/>
      <c r="U914" s="424"/>
      <c r="V914" s="424"/>
      <c r="W914" s="424"/>
      <c r="X914" s="424"/>
      <c r="Y914" s="424"/>
      <c r="Z914" s="424"/>
    </row>
    <row r="915" spans="1:26" ht="15.75" customHeight="1" x14ac:dyDescent="0.25">
      <c r="A915" s="424"/>
      <c r="B915" s="424"/>
      <c r="C915" s="424"/>
      <c r="D915" s="424"/>
      <c r="E915" s="424"/>
      <c r="F915" s="424"/>
      <c r="G915" s="424"/>
      <c r="H915" s="424"/>
      <c r="I915" s="424"/>
      <c r="J915" s="424"/>
      <c r="K915" s="424"/>
      <c r="L915" s="424"/>
      <c r="M915" s="424"/>
      <c r="N915" s="424"/>
      <c r="O915" s="424"/>
      <c r="P915" s="424"/>
      <c r="Q915" s="424"/>
      <c r="R915" s="424"/>
      <c r="S915" s="424"/>
      <c r="T915" s="424"/>
      <c r="U915" s="424"/>
      <c r="V915" s="424"/>
      <c r="W915" s="424"/>
      <c r="X915" s="424"/>
      <c r="Y915" s="424"/>
      <c r="Z915" s="424"/>
    </row>
    <row r="916" spans="1:26" ht="15.75" customHeight="1" x14ac:dyDescent="0.25">
      <c r="A916" s="424"/>
      <c r="B916" s="424"/>
      <c r="C916" s="424"/>
      <c r="D916" s="424"/>
      <c r="E916" s="424"/>
      <c r="F916" s="424"/>
      <c r="G916" s="424"/>
      <c r="H916" s="424"/>
      <c r="I916" s="424"/>
      <c r="J916" s="424"/>
      <c r="K916" s="424"/>
      <c r="L916" s="424"/>
      <c r="M916" s="424"/>
      <c r="N916" s="424"/>
      <c r="O916" s="424"/>
      <c r="P916" s="424"/>
      <c r="Q916" s="424"/>
      <c r="R916" s="424"/>
      <c r="S916" s="424"/>
      <c r="T916" s="424"/>
      <c r="U916" s="424"/>
      <c r="V916" s="424"/>
      <c r="W916" s="424"/>
      <c r="X916" s="424"/>
      <c r="Y916" s="424"/>
      <c r="Z916" s="424"/>
    </row>
    <row r="917" spans="1:26" ht="15.75" customHeight="1" x14ac:dyDescent="0.25">
      <c r="A917" s="424"/>
      <c r="B917" s="424"/>
      <c r="C917" s="424"/>
      <c r="D917" s="424"/>
      <c r="E917" s="424"/>
      <c r="F917" s="424"/>
      <c r="G917" s="424"/>
      <c r="H917" s="424"/>
      <c r="I917" s="424"/>
      <c r="J917" s="424"/>
      <c r="K917" s="424"/>
      <c r="L917" s="424"/>
      <c r="M917" s="424"/>
      <c r="N917" s="424"/>
      <c r="O917" s="424"/>
      <c r="P917" s="424"/>
      <c r="Q917" s="424"/>
      <c r="R917" s="424"/>
      <c r="S917" s="424"/>
      <c r="T917" s="424"/>
      <c r="U917" s="424"/>
      <c r="V917" s="424"/>
      <c r="W917" s="424"/>
      <c r="X917" s="424"/>
      <c r="Y917" s="424"/>
      <c r="Z917" s="424"/>
    </row>
    <row r="918" spans="1:26" ht="15.75" customHeight="1" x14ac:dyDescent="0.25">
      <c r="A918" s="424"/>
      <c r="B918" s="424"/>
      <c r="C918" s="424"/>
      <c r="D918" s="424"/>
      <c r="E918" s="424"/>
      <c r="F918" s="424"/>
      <c r="G918" s="424"/>
      <c r="H918" s="424"/>
      <c r="I918" s="424"/>
      <c r="J918" s="424"/>
      <c r="K918" s="424"/>
      <c r="L918" s="424"/>
      <c r="M918" s="424"/>
      <c r="N918" s="424"/>
      <c r="O918" s="424"/>
      <c r="P918" s="424"/>
      <c r="Q918" s="424"/>
      <c r="R918" s="424"/>
      <c r="S918" s="424"/>
      <c r="T918" s="424"/>
      <c r="U918" s="424"/>
      <c r="V918" s="424"/>
      <c r="W918" s="424"/>
      <c r="X918" s="424"/>
      <c r="Y918" s="424"/>
      <c r="Z918" s="424"/>
    </row>
    <row r="919" spans="1:26" ht="15.75" customHeight="1" x14ac:dyDescent="0.25">
      <c r="A919" s="424"/>
      <c r="B919" s="424"/>
      <c r="C919" s="424"/>
      <c r="D919" s="424"/>
      <c r="E919" s="424"/>
      <c r="F919" s="424"/>
      <c r="G919" s="424"/>
      <c r="H919" s="424"/>
      <c r="I919" s="424"/>
      <c r="J919" s="424"/>
      <c r="K919" s="424"/>
      <c r="L919" s="424"/>
      <c r="M919" s="424"/>
      <c r="N919" s="424"/>
      <c r="O919" s="424"/>
      <c r="P919" s="424"/>
      <c r="Q919" s="424"/>
      <c r="R919" s="424"/>
      <c r="S919" s="424"/>
      <c r="T919" s="424"/>
      <c r="U919" s="424"/>
      <c r="V919" s="424"/>
      <c r="W919" s="424"/>
      <c r="X919" s="424"/>
      <c r="Y919" s="424"/>
      <c r="Z919" s="424"/>
    </row>
    <row r="920" spans="1:26" ht="15.75" customHeight="1" x14ac:dyDescent="0.25">
      <c r="A920" s="424"/>
      <c r="B920" s="424"/>
      <c r="C920" s="424"/>
      <c r="D920" s="424"/>
      <c r="E920" s="424"/>
      <c r="F920" s="424"/>
      <c r="G920" s="424"/>
      <c r="H920" s="424"/>
      <c r="I920" s="424"/>
      <c r="J920" s="424"/>
      <c r="K920" s="424"/>
      <c r="L920" s="424"/>
      <c r="M920" s="424"/>
      <c r="N920" s="424"/>
      <c r="O920" s="424"/>
      <c r="P920" s="424"/>
      <c r="Q920" s="424"/>
      <c r="R920" s="424"/>
      <c r="S920" s="424"/>
      <c r="T920" s="424"/>
      <c r="U920" s="424"/>
      <c r="V920" s="424"/>
      <c r="W920" s="424"/>
      <c r="X920" s="424"/>
      <c r="Y920" s="424"/>
      <c r="Z920" s="424"/>
    </row>
    <row r="921" spans="1:26" ht="15.75" customHeight="1" x14ac:dyDescent="0.25">
      <c r="A921" s="424"/>
      <c r="B921" s="424"/>
      <c r="C921" s="424"/>
      <c r="D921" s="424"/>
      <c r="E921" s="424"/>
      <c r="F921" s="424"/>
      <c r="G921" s="424"/>
      <c r="H921" s="424"/>
      <c r="I921" s="424"/>
      <c r="J921" s="424"/>
      <c r="K921" s="424"/>
      <c r="L921" s="424"/>
      <c r="M921" s="424"/>
      <c r="N921" s="424"/>
      <c r="O921" s="424"/>
      <c r="P921" s="424"/>
      <c r="Q921" s="424"/>
      <c r="R921" s="424"/>
      <c r="S921" s="424"/>
      <c r="T921" s="424"/>
      <c r="U921" s="424"/>
      <c r="V921" s="424"/>
      <c r="W921" s="424"/>
      <c r="X921" s="424"/>
      <c r="Y921" s="424"/>
      <c r="Z921" s="424"/>
    </row>
    <row r="922" spans="1:26" ht="15.75" customHeight="1" x14ac:dyDescent="0.25">
      <c r="A922" s="424"/>
      <c r="B922" s="424"/>
      <c r="C922" s="424"/>
      <c r="D922" s="424"/>
      <c r="E922" s="424"/>
      <c r="F922" s="424"/>
      <c r="G922" s="424"/>
      <c r="H922" s="424"/>
      <c r="I922" s="424"/>
      <c r="J922" s="424"/>
      <c r="K922" s="424"/>
      <c r="L922" s="424"/>
      <c r="M922" s="424"/>
      <c r="N922" s="424"/>
      <c r="O922" s="424"/>
      <c r="P922" s="424"/>
      <c r="Q922" s="424"/>
      <c r="R922" s="424"/>
      <c r="S922" s="424"/>
      <c r="T922" s="424"/>
      <c r="U922" s="424"/>
      <c r="V922" s="424"/>
      <c r="W922" s="424"/>
      <c r="X922" s="424"/>
      <c r="Y922" s="424"/>
      <c r="Z922" s="424"/>
    </row>
    <row r="923" spans="1:26" ht="15.75" customHeight="1" x14ac:dyDescent="0.25">
      <c r="A923" s="424"/>
      <c r="B923" s="424"/>
      <c r="C923" s="424"/>
      <c r="D923" s="424"/>
      <c r="E923" s="424"/>
      <c r="F923" s="424"/>
      <c r="G923" s="424"/>
      <c r="H923" s="424"/>
      <c r="I923" s="424"/>
      <c r="J923" s="424"/>
      <c r="K923" s="424"/>
      <c r="L923" s="424"/>
      <c r="M923" s="424"/>
      <c r="N923" s="424"/>
      <c r="O923" s="424"/>
      <c r="P923" s="424"/>
      <c r="Q923" s="424"/>
      <c r="R923" s="424"/>
      <c r="S923" s="424"/>
      <c r="T923" s="424"/>
      <c r="U923" s="424"/>
      <c r="V923" s="424"/>
      <c r="W923" s="424"/>
      <c r="X923" s="424"/>
      <c r="Y923" s="424"/>
      <c r="Z923" s="424"/>
    </row>
    <row r="924" spans="1:26" ht="15.75" customHeight="1" x14ac:dyDescent="0.25">
      <c r="A924" s="424"/>
      <c r="B924" s="424"/>
      <c r="C924" s="424"/>
      <c r="D924" s="424"/>
      <c r="E924" s="424"/>
      <c r="F924" s="424"/>
      <c r="G924" s="424"/>
      <c r="H924" s="424"/>
      <c r="I924" s="424"/>
      <c r="J924" s="424"/>
      <c r="K924" s="424"/>
      <c r="L924" s="424"/>
      <c r="M924" s="424"/>
      <c r="N924" s="424"/>
      <c r="O924" s="424"/>
      <c r="P924" s="424"/>
      <c r="Q924" s="424"/>
      <c r="R924" s="424"/>
      <c r="S924" s="424"/>
      <c r="T924" s="424"/>
      <c r="U924" s="424"/>
      <c r="V924" s="424"/>
      <c r="W924" s="424"/>
      <c r="X924" s="424"/>
      <c r="Y924" s="424"/>
      <c r="Z924" s="424"/>
    </row>
    <row r="925" spans="1:26" ht="15.75" customHeight="1" x14ac:dyDescent="0.25">
      <c r="A925" s="424"/>
      <c r="B925" s="424"/>
      <c r="C925" s="424"/>
      <c r="D925" s="424"/>
      <c r="E925" s="424"/>
      <c r="F925" s="424"/>
      <c r="G925" s="424"/>
      <c r="H925" s="424"/>
      <c r="I925" s="424"/>
      <c r="J925" s="424"/>
      <c r="K925" s="424"/>
      <c r="L925" s="424"/>
      <c r="M925" s="424"/>
      <c r="N925" s="424"/>
      <c r="O925" s="424"/>
      <c r="P925" s="424"/>
      <c r="Q925" s="424"/>
      <c r="R925" s="424"/>
      <c r="S925" s="424"/>
      <c r="T925" s="424"/>
      <c r="U925" s="424"/>
      <c r="V925" s="424"/>
      <c r="W925" s="424"/>
      <c r="X925" s="424"/>
      <c r="Y925" s="424"/>
      <c r="Z925" s="424"/>
    </row>
    <row r="926" spans="1:26" ht="15.75" customHeight="1" x14ac:dyDescent="0.25">
      <c r="A926" s="424"/>
      <c r="B926" s="424"/>
      <c r="C926" s="424"/>
      <c r="D926" s="424"/>
      <c r="E926" s="424"/>
      <c r="F926" s="424"/>
      <c r="G926" s="424"/>
      <c r="H926" s="424"/>
      <c r="I926" s="424"/>
      <c r="J926" s="424"/>
      <c r="K926" s="424"/>
      <c r="L926" s="424"/>
      <c r="M926" s="424"/>
      <c r="N926" s="424"/>
      <c r="O926" s="424"/>
      <c r="P926" s="424"/>
      <c r="Q926" s="424"/>
      <c r="R926" s="424"/>
      <c r="S926" s="424"/>
      <c r="T926" s="424"/>
      <c r="U926" s="424"/>
      <c r="V926" s="424"/>
      <c r="W926" s="424"/>
      <c r="X926" s="424"/>
      <c r="Y926" s="424"/>
      <c r="Z926" s="424"/>
    </row>
    <row r="927" spans="1:26" ht="15.75" customHeight="1" x14ac:dyDescent="0.25">
      <c r="A927" s="424"/>
      <c r="B927" s="424"/>
      <c r="C927" s="424"/>
      <c r="D927" s="424"/>
      <c r="E927" s="424"/>
      <c r="F927" s="424"/>
      <c r="G927" s="424"/>
      <c r="H927" s="424"/>
      <c r="I927" s="424"/>
      <c r="J927" s="424"/>
      <c r="K927" s="424"/>
      <c r="L927" s="424"/>
      <c r="M927" s="424"/>
      <c r="N927" s="424"/>
      <c r="O927" s="424"/>
      <c r="P927" s="424"/>
      <c r="Q927" s="424"/>
      <c r="R927" s="424"/>
      <c r="S927" s="424"/>
      <c r="T927" s="424"/>
      <c r="U927" s="424"/>
      <c r="V927" s="424"/>
      <c r="W927" s="424"/>
      <c r="X927" s="424"/>
      <c r="Y927" s="424"/>
      <c r="Z927" s="424"/>
    </row>
    <row r="928" spans="1:26" ht="15.75" customHeight="1" x14ac:dyDescent="0.25">
      <c r="A928" s="424"/>
      <c r="B928" s="424"/>
      <c r="C928" s="424"/>
      <c r="D928" s="424"/>
      <c r="E928" s="424"/>
      <c r="F928" s="424"/>
      <c r="G928" s="424"/>
      <c r="H928" s="424"/>
      <c r="I928" s="424"/>
      <c r="J928" s="424"/>
      <c r="K928" s="424"/>
      <c r="L928" s="424"/>
      <c r="M928" s="424"/>
      <c r="N928" s="424"/>
      <c r="O928" s="424"/>
      <c r="P928" s="424"/>
      <c r="Q928" s="424"/>
      <c r="R928" s="424"/>
      <c r="S928" s="424"/>
      <c r="T928" s="424"/>
      <c r="U928" s="424"/>
      <c r="V928" s="424"/>
      <c r="W928" s="424"/>
      <c r="X928" s="424"/>
      <c r="Y928" s="424"/>
      <c r="Z928" s="424"/>
    </row>
    <row r="929" spans="1:26" ht="15.75" customHeight="1" x14ac:dyDescent="0.25">
      <c r="A929" s="424"/>
      <c r="B929" s="424"/>
      <c r="C929" s="424"/>
      <c r="D929" s="424"/>
      <c r="E929" s="424"/>
      <c r="F929" s="424"/>
      <c r="G929" s="424"/>
      <c r="H929" s="424"/>
      <c r="I929" s="424"/>
      <c r="J929" s="424"/>
      <c r="K929" s="424"/>
      <c r="L929" s="424"/>
      <c r="M929" s="424"/>
      <c r="N929" s="424"/>
      <c r="O929" s="424"/>
      <c r="P929" s="424"/>
      <c r="Q929" s="424"/>
      <c r="R929" s="424"/>
      <c r="S929" s="424"/>
      <c r="T929" s="424"/>
      <c r="U929" s="424"/>
      <c r="V929" s="424"/>
      <c r="W929" s="424"/>
      <c r="X929" s="424"/>
      <c r="Y929" s="424"/>
      <c r="Z929" s="424"/>
    </row>
    <row r="930" spans="1:26" ht="15.75" customHeight="1" x14ac:dyDescent="0.25">
      <c r="A930" s="424"/>
      <c r="B930" s="424"/>
      <c r="C930" s="424"/>
      <c r="D930" s="424"/>
      <c r="E930" s="424"/>
      <c r="F930" s="424"/>
      <c r="G930" s="424"/>
      <c r="H930" s="424"/>
      <c r="I930" s="424"/>
      <c r="J930" s="424"/>
      <c r="K930" s="424"/>
      <c r="L930" s="424"/>
      <c r="M930" s="424"/>
      <c r="N930" s="424"/>
      <c r="O930" s="424"/>
      <c r="P930" s="424"/>
      <c r="Q930" s="424"/>
      <c r="R930" s="424"/>
      <c r="S930" s="424"/>
      <c r="T930" s="424"/>
      <c r="U930" s="424"/>
      <c r="V930" s="424"/>
      <c r="W930" s="424"/>
      <c r="X930" s="424"/>
      <c r="Y930" s="424"/>
      <c r="Z930" s="424"/>
    </row>
    <row r="931" spans="1:26" ht="15.75" customHeight="1" x14ac:dyDescent="0.25">
      <c r="A931" s="424"/>
      <c r="B931" s="424"/>
      <c r="C931" s="424"/>
      <c r="D931" s="424"/>
      <c r="E931" s="424"/>
      <c r="F931" s="424"/>
      <c r="G931" s="424"/>
      <c r="H931" s="424"/>
      <c r="I931" s="424"/>
      <c r="J931" s="424"/>
      <c r="K931" s="424"/>
      <c r="L931" s="424"/>
      <c r="M931" s="424"/>
      <c r="N931" s="424"/>
      <c r="O931" s="424"/>
      <c r="P931" s="424"/>
      <c r="Q931" s="424"/>
      <c r="R931" s="424"/>
      <c r="S931" s="424"/>
      <c r="T931" s="424"/>
      <c r="U931" s="424"/>
      <c r="V931" s="424"/>
      <c r="W931" s="424"/>
      <c r="X931" s="424"/>
      <c r="Y931" s="424"/>
      <c r="Z931" s="424"/>
    </row>
    <row r="932" spans="1:26" ht="15.75" customHeight="1" x14ac:dyDescent="0.25">
      <c r="A932" s="424"/>
      <c r="B932" s="424"/>
      <c r="C932" s="424"/>
      <c r="D932" s="424"/>
      <c r="E932" s="424"/>
      <c r="F932" s="424"/>
      <c r="G932" s="424"/>
      <c r="H932" s="424"/>
      <c r="I932" s="424"/>
      <c r="J932" s="424"/>
      <c r="K932" s="424"/>
      <c r="L932" s="424"/>
      <c r="M932" s="424"/>
      <c r="N932" s="424"/>
      <c r="O932" s="424"/>
      <c r="P932" s="424"/>
      <c r="Q932" s="424"/>
      <c r="R932" s="424"/>
      <c r="S932" s="424"/>
      <c r="T932" s="424"/>
      <c r="U932" s="424"/>
      <c r="V932" s="424"/>
      <c r="W932" s="424"/>
      <c r="X932" s="424"/>
      <c r="Y932" s="424"/>
      <c r="Z932" s="424"/>
    </row>
    <row r="933" spans="1:26" ht="15.75" customHeight="1" x14ac:dyDescent="0.25">
      <c r="A933" s="424"/>
      <c r="B933" s="424"/>
      <c r="C933" s="424"/>
      <c r="D933" s="424"/>
      <c r="E933" s="424"/>
      <c r="F933" s="424"/>
      <c r="G933" s="424"/>
      <c r="H933" s="424"/>
      <c r="I933" s="424"/>
      <c r="J933" s="424"/>
      <c r="K933" s="424"/>
      <c r="L933" s="424"/>
      <c r="M933" s="424"/>
      <c r="N933" s="424"/>
      <c r="O933" s="424"/>
      <c r="P933" s="424"/>
      <c r="Q933" s="424"/>
      <c r="R933" s="424"/>
      <c r="S933" s="424"/>
      <c r="T933" s="424"/>
      <c r="U933" s="424"/>
      <c r="V933" s="424"/>
      <c r="W933" s="424"/>
      <c r="X933" s="424"/>
      <c r="Y933" s="424"/>
      <c r="Z933" s="424"/>
    </row>
    <row r="934" spans="1:26" ht="15.75" customHeight="1" x14ac:dyDescent="0.25">
      <c r="A934" s="424"/>
      <c r="B934" s="424"/>
      <c r="C934" s="424"/>
      <c r="D934" s="424"/>
      <c r="E934" s="424"/>
      <c r="F934" s="424"/>
      <c r="G934" s="424"/>
      <c r="H934" s="424"/>
      <c r="I934" s="424"/>
      <c r="J934" s="424"/>
      <c r="K934" s="424"/>
      <c r="L934" s="424"/>
      <c r="M934" s="424"/>
      <c r="N934" s="424"/>
      <c r="O934" s="424"/>
      <c r="P934" s="424"/>
      <c r="Q934" s="424"/>
      <c r="R934" s="424"/>
      <c r="S934" s="424"/>
      <c r="T934" s="424"/>
      <c r="U934" s="424"/>
      <c r="V934" s="424"/>
      <c r="W934" s="424"/>
      <c r="X934" s="424"/>
      <c r="Y934" s="424"/>
      <c r="Z934" s="424"/>
    </row>
    <row r="935" spans="1:26" ht="15.75" customHeight="1" x14ac:dyDescent="0.25">
      <c r="A935" s="424"/>
      <c r="B935" s="424"/>
      <c r="C935" s="424"/>
      <c r="D935" s="424"/>
      <c r="E935" s="424"/>
      <c r="F935" s="424"/>
      <c r="G935" s="424"/>
      <c r="H935" s="424"/>
      <c r="I935" s="424"/>
      <c r="J935" s="424"/>
      <c r="K935" s="424"/>
      <c r="L935" s="424"/>
      <c r="M935" s="424"/>
      <c r="N935" s="424"/>
      <c r="O935" s="424"/>
      <c r="P935" s="424"/>
      <c r="Q935" s="424"/>
      <c r="R935" s="424"/>
      <c r="S935" s="424"/>
      <c r="T935" s="424"/>
      <c r="U935" s="424"/>
      <c r="V935" s="424"/>
      <c r="W935" s="424"/>
      <c r="X935" s="424"/>
      <c r="Y935" s="424"/>
      <c r="Z935" s="424"/>
    </row>
    <row r="936" spans="1:26" ht="15.75" customHeight="1" x14ac:dyDescent="0.25">
      <c r="A936" s="424"/>
      <c r="B936" s="424"/>
      <c r="C936" s="424"/>
      <c r="D936" s="424"/>
      <c r="E936" s="424"/>
      <c r="F936" s="424"/>
      <c r="G936" s="424"/>
      <c r="H936" s="424"/>
      <c r="I936" s="424"/>
      <c r="J936" s="424"/>
      <c r="K936" s="424"/>
      <c r="L936" s="424"/>
      <c r="M936" s="424"/>
      <c r="N936" s="424"/>
      <c r="O936" s="424"/>
      <c r="P936" s="424"/>
      <c r="Q936" s="424"/>
      <c r="R936" s="424"/>
      <c r="S936" s="424"/>
      <c r="T936" s="424"/>
      <c r="U936" s="424"/>
      <c r="V936" s="424"/>
      <c r="W936" s="424"/>
      <c r="X936" s="424"/>
      <c r="Y936" s="424"/>
      <c r="Z936" s="424"/>
    </row>
    <row r="937" spans="1:26" ht="15.75" customHeight="1" x14ac:dyDescent="0.25">
      <c r="A937" s="424"/>
      <c r="B937" s="424"/>
      <c r="C937" s="424"/>
      <c r="D937" s="424"/>
      <c r="E937" s="424"/>
      <c r="F937" s="424"/>
      <c r="G937" s="424"/>
      <c r="H937" s="424"/>
      <c r="I937" s="424"/>
      <c r="J937" s="424"/>
      <c r="K937" s="424"/>
      <c r="L937" s="424"/>
      <c r="M937" s="424"/>
      <c r="N937" s="424"/>
      <c r="O937" s="424"/>
      <c r="P937" s="424"/>
      <c r="Q937" s="424"/>
      <c r="R937" s="424"/>
      <c r="S937" s="424"/>
      <c r="T937" s="424"/>
      <c r="U937" s="424"/>
      <c r="V937" s="424"/>
      <c r="W937" s="424"/>
      <c r="X937" s="424"/>
      <c r="Y937" s="424"/>
      <c r="Z937" s="424"/>
    </row>
    <row r="938" spans="1:26" ht="15.75" customHeight="1" x14ac:dyDescent="0.25">
      <c r="A938" s="424"/>
      <c r="B938" s="424"/>
      <c r="C938" s="424"/>
      <c r="D938" s="424"/>
      <c r="E938" s="424"/>
      <c r="F938" s="424"/>
      <c r="G938" s="424"/>
      <c r="H938" s="424"/>
      <c r="I938" s="424"/>
      <c r="J938" s="424"/>
      <c r="K938" s="424"/>
      <c r="L938" s="424"/>
      <c r="M938" s="424"/>
      <c r="N938" s="424"/>
      <c r="O938" s="424"/>
      <c r="P938" s="424"/>
      <c r="Q938" s="424"/>
      <c r="R938" s="424"/>
      <c r="S938" s="424"/>
      <c r="T938" s="424"/>
      <c r="U938" s="424"/>
      <c r="V938" s="424"/>
      <c r="W938" s="424"/>
      <c r="X938" s="424"/>
      <c r="Y938" s="424"/>
      <c r="Z938" s="424"/>
    </row>
    <row r="939" spans="1:26" ht="15.75" customHeight="1" x14ac:dyDescent="0.25">
      <c r="A939" s="424"/>
      <c r="B939" s="424"/>
      <c r="C939" s="424"/>
      <c r="D939" s="424"/>
      <c r="E939" s="424"/>
      <c r="F939" s="424"/>
      <c r="G939" s="424"/>
      <c r="H939" s="424"/>
      <c r="I939" s="424"/>
      <c r="J939" s="424"/>
      <c r="K939" s="424"/>
      <c r="L939" s="424"/>
      <c r="M939" s="424"/>
      <c r="N939" s="424"/>
      <c r="O939" s="424"/>
      <c r="P939" s="424"/>
      <c r="Q939" s="424"/>
      <c r="R939" s="424"/>
      <c r="S939" s="424"/>
      <c r="T939" s="424"/>
      <c r="U939" s="424"/>
      <c r="V939" s="424"/>
      <c r="W939" s="424"/>
      <c r="X939" s="424"/>
      <c r="Y939" s="424"/>
      <c r="Z939" s="424"/>
    </row>
    <row r="940" spans="1:26" ht="15.75" customHeight="1" x14ac:dyDescent="0.25">
      <c r="A940" s="424"/>
      <c r="B940" s="424"/>
      <c r="C940" s="424"/>
      <c r="D940" s="424"/>
      <c r="E940" s="424"/>
      <c r="F940" s="424"/>
      <c r="G940" s="424"/>
      <c r="H940" s="424"/>
      <c r="I940" s="424"/>
      <c r="J940" s="424"/>
      <c r="K940" s="424"/>
      <c r="L940" s="424"/>
      <c r="M940" s="424"/>
      <c r="N940" s="424"/>
      <c r="O940" s="424"/>
      <c r="P940" s="424"/>
      <c r="Q940" s="424"/>
      <c r="R940" s="424"/>
      <c r="S940" s="424"/>
      <c r="T940" s="424"/>
      <c r="U940" s="424"/>
      <c r="V940" s="424"/>
      <c r="W940" s="424"/>
      <c r="X940" s="424"/>
      <c r="Y940" s="424"/>
      <c r="Z940" s="424"/>
    </row>
    <row r="941" spans="1:26" ht="15.75" customHeight="1" x14ac:dyDescent="0.25">
      <c r="A941" s="424"/>
      <c r="B941" s="424"/>
      <c r="C941" s="424"/>
      <c r="D941" s="424"/>
      <c r="E941" s="424"/>
      <c r="F941" s="424"/>
      <c r="G941" s="424"/>
      <c r="H941" s="424"/>
      <c r="I941" s="424"/>
      <c r="J941" s="424"/>
      <c r="K941" s="424"/>
      <c r="L941" s="424"/>
      <c r="M941" s="424"/>
      <c r="N941" s="424"/>
      <c r="O941" s="424"/>
      <c r="P941" s="424"/>
      <c r="Q941" s="424"/>
      <c r="R941" s="424"/>
      <c r="S941" s="424"/>
      <c r="T941" s="424"/>
      <c r="U941" s="424"/>
      <c r="V941" s="424"/>
      <c r="W941" s="424"/>
      <c r="X941" s="424"/>
      <c r="Y941" s="424"/>
      <c r="Z941" s="424"/>
    </row>
    <row r="942" spans="1:26" ht="15.75" customHeight="1" x14ac:dyDescent="0.25">
      <c r="A942" s="424"/>
      <c r="B942" s="424"/>
      <c r="C942" s="424"/>
      <c r="D942" s="424"/>
      <c r="E942" s="424"/>
      <c r="F942" s="424"/>
      <c r="G942" s="424"/>
      <c r="H942" s="424"/>
      <c r="I942" s="424"/>
      <c r="J942" s="424"/>
      <c r="K942" s="424"/>
      <c r="L942" s="424"/>
      <c r="M942" s="424"/>
      <c r="N942" s="424"/>
      <c r="O942" s="424"/>
      <c r="P942" s="424"/>
      <c r="Q942" s="424"/>
      <c r="R942" s="424"/>
      <c r="S942" s="424"/>
      <c r="T942" s="424"/>
      <c r="U942" s="424"/>
      <c r="V942" s="424"/>
      <c r="W942" s="424"/>
      <c r="X942" s="424"/>
      <c r="Y942" s="424"/>
      <c r="Z942" s="424"/>
    </row>
    <row r="943" spans="1:26" ht="15.75" customHeight="1" x14ac:dyDescent="0.25">
      <c r="A943" s="424"/>
      <c r="B943" s="424"/>
      <c r="C943" s="424"/>
      <c r="D943" s="424"/>
      <c r="E943" s="424"/>
      <c r="F943" s="424"/>
      <c r="G943" s="424"/>
      <c r="H943" s="424"/>
      <c r="I943" s="424"/>
      <c r="J943" s="424"/>
      <c r="K943" s="424"/>
      <c r="L943" s="424"/>
      <c r="M943" s="424"/>
      <c r="N943" s="424"/>
      <c r="O943" s="424"/>
      <c r="P943" s="424"/>
      <c r="Q943" s="424"/>
      <c r="R943" s="424"/>
      <c r="S943" s="424"/>
      <c r="T943" s="424"/>
      <c r="U943" s="424"/>
      <c r="V943" s="424"/>
      <c r="W943" s="424"/>
      <c r="X943" s="424"/>
      <c r="Y943" s="424"/>
      <c r="Z943" s="424"/>
    </row>
    <row r="944" spans="1:26" ht="15.75" customHeight="1" x14ac:dyDescent="0.25">
      <c r="A944" s="424"/>
      <c r="B944" s="424"/>
      <c r="C944" s="424"/>
      <c r="D944" s="424"/>
      <c r="E944" s="424"/>
      <c r="F944" s="424"/>
      <c r="G944" s="424"/>
      <c r="H944" s="424"/>
      <c r="I944" s="424"/>
      <c r="J944" s="424"/>
      <c r="K944" s="424"/>
      <c r="L944" s="424"/>
      <c r="M944" s="424"/>
      <c r="N944" s="424"/>
      <c r="O944" s="424"/>
      <c r="P944" s="424"/>
      <c r="Q944" s="424"/>
      <c r="R944" s="424"/>
      <c r="S944" s="424"/>
      <c r="T944" s="424"/>
      <c r="U944" s="424"/>
      <c r="V944" s="424"/>
      <c r="W944" s="424"/>
      <c r="X944" s="424"/>
      <c r="Y944" s="424"/>
      <c r="Z944" s="424"/>
    </row>
    <row r="945" spans="1:26" ht="15.75" customHeight="1" x14ac:dyDescent="0.25">
      <c r="A945" s="424"/>
      <c r="B945" s="424"/>
      <c r="C945" s="424"/>
      <c r="D945" s="424"/>
      <c r="E945" s="424"/>
      <c r="F945" s="424"/>
      <c r="G945" s="424"/>
      <c r="H945" s="424"/>
      <c r="I945" s="424"/>
      <c r="J945" s="424"/>
      <c r="K945" s="424"/>
      <c r="L945" s="424"/>
      <c r="M945" s="424"/>
      <c r="N945" s="424"/>
      <c r="O945" s="424"/>
      <c r="P945" s="424"/>
      <c r="Q945" s="424"/>
      <c r="R945" s="424"/>
      <c r="S945" s="424"/>
      <c r="T945" s="424"/>
      <c r="U945" s="424"/>
      <c r="V945" s="424"/>
      <c r="W945" s="424"/>
      <c r="X945" s="424"/>
      <c r="Y945" s="424"/>
      <c r="Z945" s="424"/>
    </row>
    <row r="946" spans="1:26" ht="15.75" customHeight="1" x14ac:dyDescent="0.25">
      <c r="A946" s="424"/>
      <c r="B946" s="424"/>
      <c r="C946" s="424"/>
      <c r="D946" s="424"/>
      <c r="E946" s="424"/>
      <c r="F946" s="424"/>
      <c r="G946" s="424"/>
      <c r="H946" s="424"/>
      <c r="I946" s="424"/>
      <c r="J946" s="424"/>
      <c r="K946" s="424"/>
      <c r="L946" s="424"/>
      <c r="M946" s="424"/>
      <c r="N946" s="424"/>
      <c r="O946" s="424"/>
      <c r="P946" s="424"/>
      <c r="Q946" s="424"/>
      <c r="R946" s="424"/>
      <c r="S946" s="424"/>
      <c r="T946" s="424"/>
      <c r="U946" s="424"/>
      <c r="V946" s="424"/>
      <c r="W946" s="424"/>
      <c r="X946" s="424"/>
      <c r="Y946" s="424"/>
      <c r="Z946" s="424"/>
    </row>
    <row r="947" spans="1:26" ht="15.75" customHeight="1" x14ac:dyDescent="0.25">
      <c r="A947" s="424"/>
      <c r="B947" s="424"/>
      <c r="C947" s="424"/>
      <c r="D947" s="424"/>
      <c r="E947" s="424"/>
      <c r="F947" s="424"/>
      <c r="G947" s="424"/>
      <c r="H947" s="424"/>
      <c r="I947" s="424"/>
      <c r="J947" s="424"/>
      <c r="K947" s="424"/>
      <c r="L947" s="424"/>
      <c r="M947" s="424"/>
      <c r="N947" s="424"/>
      <c r="O947" s="424"/>
      <c r="P947" s="424"/>
      <c r="Q947" s="424"/>
      <c r="R947" s="424"/>
      <c r="S947" s="424"/>
      <c r="T947" s="424"/>
      <c r="U947" s="424"/>
      <c r="V947" s="424"/>
      <c r="W947" s="424"/>
      <c r="X947" s="424"/>
      <c r="Y947" s="424"/>
      <c r="Z947" s="424"/>
    </row>
    <row r="948" spans="1:26" ht="15.75" customHeight="1" x14ac:dyDescent="0.25">
      <c r="A948" s="424"/>
      <c r="B948" s="424"/>
      <c r="C948" s="424"/>
      <c r="D948" s="424"/>
      <c r="E948" s="424"/>
      <c r="F948" s="424"/>
      <c r="G948" s="424"/>
      <c r="H948" s="424"/>
      <c r="I948" s="424"/>
      <c r="J948" s="424"/>
      <c r="K948" s="424"/>
      <c r="L948" s="424"/>
      <c r="M948" s="424"/>
      <c r="N948" s="424"/>
      <c r="O948" s="424"/>
      <c r="P948" s="424"/>
      <c r="Q948" s="424"/>
      <c r="R948" s="424"/>
      <c r="S948" s="424"/>
      <c r="T948" s="424"/>
      <c r="U948" s="424"/>
      <c r="V948" s="424"/>
      <c r="W948" s="424"/>
      <c r="X948" s="424"/>
      <c r="Y948" s="424"/>
      <c r="Z948" s="424"/>
    </row>
    <row r="949" spans="1:26" ht="15.75" customHeight="1" x14ac:dyDescent="0.25">
      <c r="A949" s="424"/>
      <c r="B949" s="424"/>
      <c r="C949" s="424"/>
      <c r="D949" s="424"/>
      <c r="E949" s="424"/>
      <c r="F949" s="424"/>
      <c r="G949" s="424"/>
      <c r="H949" s="424"/>
      <c r="I949" s="424"/>
      <c r="J949" s="424"/>
      <c r="K949" s="424"/>
      <c r="L949" s="424"/>
      <c r="M949" s="424"/>
      <c r="N949" s="424"/>
      <c r="O949" s="424"/>
      <c r="P949" s="424"/>
      <c r="Q949" s="424"/>
      <c r="R949" s="424"/>
      <c r="S949" s="424"/>
      <c r="T949" s="424"/>
      <c r="U949" s="424"/>
      <c r="V949" s="424"/>
      <c r="W949" s="424"/>
      <c r="X949" s="424"/>
      <c r="Y949" s="424"/>
      <c r="Z949" s="424"/>
    </row>
    <row r="950" spans="1:26" ht="15.75" customHeight="1" x14ac:dyDescent="0.25">
      <c r="A950" s="424"/>
      <c r="B950" s="424"/>
      <c r="C950" s="424"/>
      <c r="D950" s="424"/>
      <c r="E950" s="424"/>
      <c r="F950" s="424"/>
      <c r="G950" s="424"/>
      <c r="H950" s="424"/>
      <c r="I950" s="424"/>
      <c r="J950" s="424"/>
      <c r="K950" s="424"/>
      <c r="L950" s="424"/>
      <c r="M950" s="424"/>
      <c r="N950" s="424"/>
      <c r="O950" s="424"/>
      <c r="P950" s="424"/>
      <c r="Q950" s="424"/>
      <c r="R950" s="424"/>
      <c r="S950" s="424"/>
      <c r="T950" s="424"/>
      <c r="U950" s="424"/>
      <c r="V950" s="424"/>
      <c r="W950" s="424"/>
      <c r="X950" s="424"/>
      <c r="Y950" s="424"/>
      <c r="Z950" s="424"/>
    </row>
    <row r="951" spans="1:26" ht="15.75" customHeight="1" x14ac:dyDescent="0.25">
      <c r="A951" s="424"/>
      <c r="B951" s="424"/>
      <c r="C951" s="424"/>
      <c r="D951" s="424"/>
      <c r="E951" s="424"/>
      <c r="F951" s="424"/>
      <c r="G951" s="424"/>
      <c r="H951" s="424"/>
      <c r="I951" s="424"/>
      <c r="J951" s="424"/>
      <c r="K951" s="424"/>
      <c r="L951" s="424"/>
      <c r="M951" s="424"/>
      <c r="N951" s="424"/>
      <c r="O951" s="424"/>
      <c r="P951" s="424"/>
      <c r="Q951" s="424"/>
      <c r="R951" s="424"/>
      <c r="S951" s="424"/>
      <c r="T951" s="424"/>
      <c r="U951" s="424"/>
      <c r="V951" s="424"/>
      <c r="W951" s="424"/>
      <c r="X951" s="424"/>
      <c r="Y951" s="424"/>
      <c r="Z951" s="424"/>
    </row>
    <row r="952" spans="1:26" ht="15.75" customHeight="1" x14ac:dyDescent="0.25">
      <c r="A952" s="424"/>
      <c r="B952" s="424"/>
      <c r="C952" s="424"/>
      <c r="D952" s="424"/>
      <c r="E952" s="424"/>
      <c r="F952" s="424"/>
      <c r="G952" s="424"/>
      <c r="H952" s="424"/>
      <c r="I952" s="424"/>
      <c r="J952" s="424"/>
      <c r="K952" s="424"/>
      <c r="L952" s="424"/>
      <c r="M952" s="424"/>
      <c r="N952" s="424"/>
      <c r="O952" s="424"/>
      <c r="P952" s="424"/>
      <c r="Q952" s="424"/>
      <c r="R952" s="424"/>
      <c r="S952" s="424"/>
      <c r="T952" s="424"/>
      <c r="U952" s="424"/>
      <c r="V952" s="424"/>
      <c r="W952" s="424"/>
      <c r="X952" s="424"/>
      <c r="Y952" s="424"/>
      <c r="Z952" s="424"/>
    </row>
    <row r="953" spans="1:26" ht="15.75" customHeight="1" x14ac:dyDescent="0.25">
      <c r="A953" s="424"/>
      <c r="B953" s="424"/>
      <c r="C953" s="424"/>
      <c r="D953" s="424"/>
      <c r="E953" s="424"/>
      <c r="F953" s="424"/>
      <c r="G953" s="424"/>
      <c r="H953" s="424"/>
      <c r="I953" s="424"/>
      <c r="J953" s="424"/>
      <c r="K953" s="424"/>
      <c r="L953" s="424"/>
      <c r="M953" s="424"/>
      <c r="N953" s="424"/>
      <c r="O953" s="424"/>
      <c r="P953" s="424"/>
      <c r="Q953" s="424"/>
      <c r="R953" s="424"/>
      <c r="S953" s="424"/>
      <c r="T953" s="424"/>
      <c r="U953" s="424"/>
      <c r="V953" s="424"/>
      <c r="W953" s="424"/>
      <c r="X953" s="424"/>
      <c r="Y953" s="424"/>
      <c r="Z953" s="424"/>
    </row>
    <row r="954" spans="1:26" ht="15.75" customHeight="1" x14ac:dyDescent="0.25">
      <c r="A954" s="424"/>
      <c r="B954" s="424"/>
      <c r="C954" s="424"/>
      <c r="D954" s="424"/>
      <c r="E954" s="424"/>
      <c r="F954" s="424"/>
      <c r="G954" s="424"/>
      <c r="H954" s="424"/>
      <c r="I954" s="424"/>
      <c r="J954" s="424"/>
      <c r="K954" s="424"/>
      <c r="L954" s="424"/>
      <c r="M954" s="424"/>
      <c r="N954" s="424"/>
      <c r="O954" s="424"/>
      <c r="P954" s="424"/>
      <c r="Q954" s="424"/>
      <c r="R954" s="424"/>
      <c r="S954" s="424"/>
      <c r="T954" s="424"/>
      <c r="U954" s="424"/>
      <c r="V954" s="424"/>
      <c r="W954" s="424"/>
      <c r="X954" s="424"/>
      <c r="Y954" s="424"/>
      <c r="Z954" s="424"/>
    </row>
    <row r="955" spans="1:26" ht="15.75" customHeight="1" x14ac:dyDescent="0.25">
      <c r="A955" s="424"/>
      <c r="B955" s="424"/>
      <c r="C955" s="424"/>
      <c r="D955" s="424"/>
      <c r="E955" s="424"/>
      <c r="F955" s="424"/>
      <c r="G955" s="424"/>
      <c r="H955" s="424"/>
      <c r="I955" s="424"/>
      <c r="J955" s="424"/>
      <c r="K955" s="424"/>
      <c r="L955" s="424"/>
      <c r="M955" s="424"/>
      <c r="N955" s="424"/>
      <c r="O955" s="424"/>
      <c r="P955" s="424"/>
      <c r="Q955" s="424"/>
      <c r="R955" s="424"/>
      <c r="S955" s="424"/>
      <c r="T955" s="424"/>
      <c r="U955" s="424"/>
      <c r="V955" s="424"/>
      <c r="W955" s="424"/>
      <c r="X955" s="424"/>
      <c r="Y955" s="424"/>
      <c r="Z955" s="424"/>
    </row>
    <row r="956" spans="1:26" ht="15.75" customHeight="1" x14ac:dyDescent="0.25">
      <c r="A956" s="424"/>
      <c r="B956" s="424"/>
      <c r="C956" s="424"/>
      <c r="D956" s="424"/>
      <c r="E956" s="424"/>
      <c r="F956" s="424"/>
      <c r="G956" s="424"/>
      <c r="H956" s="424"/>
      <c r="I956" s="424"/>
      <c r="J956" s="424"/>
      <c r="K956" s="424"/>
      <c r="L956" s="424"/>
      <c r="M956" s="424"/>
      <c r="N956" s="424"/>
      <c r="O956" s="424"/>
      <c r="P956" s="424"/>
      <c r="Q956" s="424"/>
      <c r="R956" s="424"/>
      <c r="S956" s="424"/>
      <c r="T956" s="424"/>
      <c r="U956" s="424"/>
      <c r="V956" s="424"/>
      <c r="W956" s="424"/>
      <c r="X956" s="424"/>
      <c r="Y956" s="424"/>
      <c r="Z956" s="424"/>
    </row>
    <row r="957" spans="1:26" ht="15.75" customHeight="1" x14ac:dyDescent="0.25">
      <c r="A957" s="424"/>
      <c r="B957" s="424"/>
      <c r="C957" s="424"/>
      <c r="D957" s="424"/>
      <c r="E957" s="424"/>
      <c r="F957" s="424"/>
      <c r="G957" s="424"/>
      <c r="H957" s="424"/>
      <c r="I957" s="424"/>
      <c r="J957" s="424"/>
      <c r="K957" s="424"/>
      <c r="L957" s="424"/>
      <c r="M957" s="424"/>
      <c r="N957" s="424"/>
      <c r="O957" s="424"/>
      <c r="P957" s="424"/>
      <c r="Q957" s="424"/>
      <c r="R957" s="424"/>
      <c r="S957" s="424"/>
      <c r="T957" s="424"/>
      <c r="U957" s="424"/>
      <c r="V957" s="424"/>
      <c r="W957" s="424"/>
      <c r="X957" s="424"/>
      <c r="Y957" s="424"/>
      <c r="Z957" s="424"/>
    </row>
    <row r="958" spans="1:26" ht="15.75" customHeight="1" x14ac:dyDescent="0.25">
      <c r="A958" s="424"/>
      <c r="B958" s="424"/>
      <c r="C958" s="424"/>
      <c r="D958" s="424"/>
      <c r="E958" s="424"/>
      <c r="F958" s="424"/>
      <c r="G958" s="424"/>
      <c r="H958" s="424"/>
      <c r="I958" s="424"/>
      <c r="J958" s="424"/>
      <c r="K958" s="424"/>
      <c r="L958" s="424"/>
      <c r="M958" s="424"/>
      <c r="N958" s="424"/>
      <c r="O958" s="424"/>
      <c r="P958" s="424"/>
      <c r="Q958" s="424"/>
      <c r="R958" s="424"/>
      <c r="S958" s="424"/>
      <c r="T958" s="424"/>
      <c r="U958" s="424"/>
      <c r="V958" s="424"/>
      <c r="W958" s="424"/>
      <c r="X958" s="424"/>
      <c r="Y958" s="424"/>
      <c r="Z958" s="424"/>
    </row>
    <row r="959" spans="1:26" ht="15.75" customHeight="1" x14ac:dyDescent="0.25">
      <c r="A959" s="424"/>
      <c r="B959" s="424"/>
      <c r="C959" s="424"/>
      <c r="D959" s="424"/>
      <c r="E959" s="424"/>
      <c r="F959" s="424"/>
      <c r="G959" s="424"/>
      <c r="H959" s="424"/>
      <c r="I959" s="424"/>
      <c r="J959" s="424"/>
      <c r="K959" s="424"/>
      <c r="L959" s="424"/>
      <c r="M959" s="424"/>
      <c r="N959" s="424"/>
      <c r="O959" s="424"/>
      <c r="P959" s="424"/>
      <c r="Q959" s="424"/>
      <c r="R959" s="424"/>
      <c r="S959" s="424"/>
      <c r="T959" s="424"/>
      <c r="U959" s="424"/>
      <c r="V959" s="424"/>
      <c r="W959" s="424"/>
      <c r="X959" s="424"/>
      <c r="Y959" s="424"/>
      <c r="Z959" s="424"/>
    </row>
    <row r="960" spans="1:26" ht="15.75" customHeight="1" x14ac:dyDescent="0.25">
      <c r="A960" s="424"/>
      <c r="B960" s="424"/>
      <c r="C960" s="424"/>
      <c r="D960" s="424"/>
      <c r="E960" s="424"/>
      <c r="F960" s="424"/>
      <c r="G960" s="424"/>
      <c r="H960" s="424"/>
      <c r="I960" s="424"/>
      <c r="J960" s="424"/>
      <c r="K960" s="424"/>
      <c r="L960" s="424"/>
      <c r="M960" s="424"/>
      <c r="N960" s="424"/>
      <c r="O960" s="424"/>
      <c r="P960" s="424"/>
      <c r="Q960" s="424"/>
      <c r="R960" s="424"/>
      <c r="S960" s="424"/>
      <c r="T960" s="424"/>
      <c r="U960" s="424"/>
      <c r="V960" s="424"/>
      <c r="W960" s="424"/>
      <c r="X960" s="424"/>
      <c r="Y960" s="424"/>
      <c r="Z960" s="424"/>
    </row>
    <row r="961" spans="1:26" ht="15.75" customHeight="1" x14ac:dyDescent="0.25">
      <c r="A961" s="424"/>
      <c r="B961" s="424"/>
      <c r="C961" s="424"/>
      <c r="D961" s="424"/>
      <c r="E961" s="424"/>
      <c r="F961" s="424"/>
      <c r="G961" s="424"/>
      <c r="H961" s="424"/>
      <c r="I961" s="424"/>
      <c r="J961" s="424"/>
      <c r="K961" s="424"/>
      <c r="L961" s="424"/>
      <c r="M961" s="424"/>
      <c r="N961" s="424"/>
      <c r="O961" s="424"/>
      <c r="P961" s="424"/>
      <c r="Q961" s="424"/>
      <c r="R961" s="424"/>
      <c r="S961" s="424"/>
      <c r="T961" s="424"/>
      <c r="U961" s="424"/>
      <c r="V961" s="424"/>
      <c r="W961" s="424"/>
      <c r="X961" s="424"/>
      <c r="Y961" s="424"/>
      <c r="Z961" s="424"/>
    </row>
    <row r="962" spans="1:26" ht="15.75" customHeight="1" x14ac:dyDescent="0.25">
      <c r="A962" s="424"/>
      <c r="B962" s="424"/>
      <c r="C962" s="424"/>
      <c r="D962" s="424"/>
      <c r="E962" s="424"/>
      <c r="F962" s="424"/>
      <c r="G962" s="424"/>
      <c r="H962" s="424"/>
      <c r="I962" s="424"/>
      <c r="J962" s="424"/>
      <c r="K962" s="424"/>
      <c r="L962" s="424"/>
      <c r="M962" s="424"/>
      <c r="N962" s="424"/>
      <c r="O962" s="424"/>
      <c r="P962" s="424"/>
      <c r="Q962" s="424"/>
      <c r="R962" s="424"/>
      <c r="S962" s="424"/>
      <c r="T962" s="424"/>
      <c r="U962" s="424"/>
      <c r="V962" s="424"/>
      <c r="W962" s="424"/>
      <c r="X962" s="424"/>
      <c r="Y962" s="424"/>
      <c r="Z962" s="424"/>
    </row>
    <row r="963" spans="1:26" ht="15.75" customHeight="1" x14ac:dyDescent="0.25">
      <c r="A963" s="424"/>
      <c r="B963" s="424"/>
      <c r="C963" s="424"/>
      <c r="D963" s="424"/>
      <c r="E963" s="424"/>
      <c r="F963" s="424"/>
      <c r="G963" s="424"/>
      <c r="H963" s="424"/>
      <c r="I963" s="424"/>
      <c r="J963" s="424"/>
      <c r="K963" s="424"/>
      <c r="L963" s="424"/>
      <c r="M963" s="424"/>
      <c r="N963" s="424"/>
      <c r="O963" s="424"/>
      <c r="P963" s="424"/>
      <c r="Q963" s="424"/>
      <c r="R963" s="424"/>
      <c r="S963" s="424"/>
      <c r="T963" s="424"/>
      <c r="U963" s="424"/>
      <c r="V963" s="424"/>
      <c r="W963" s="424"/>
      <c r="X963" s="424"/>
      <c r="Y963" s="424"/>
      <c r="Z963" s="424"/>
    </row>
    <row r="964" spans="1:26" ht="15.75" customHeight="1" x14ac:dyDescent="0.25">
      <c r="A964" s="424"/>
      <c r="B964" s="424"/>
      <c r="C964" s="424"/>
      <c r="D964" s="424"/>
      <c r="E964" s="424"/>
      <c r="F964" s="424"/>
      <c r="G964" s="424"/>
      <c r="H964" s="424"/>
      <c r="I964" s="424"/>
      <c r="J964" s="424"/>
      <c r="K964" s="424"/>
      <c r="L964" s="424"/>
      <c r="M964" s="424"/>
      <c r="N964" s="424"/>
      <c r="O964" s="424"/>
      <c r="P964" s="424"/>
      <c r="Q964" s="424"/>
      <c r="R964" s="424"/>
      <c r="S964" s="424"/>
      <c r="T964" s="424"/>
      <c r="U964" s="424"/>
      <c r="V964" s="424"/>
      <c r="W964" s="424"/>
      <c r="X964" s="424"/>
      <c r="Y964" s="424"/>
      <c r="Z964" s="424"/>
    </row>
    <row r="965" spans="1:26" ht="15.75" customHeight="1" x14ac:dyDescent="0.25">
      <c r="A965" s="424"/>
      <c r="B965" s="424"/>
      <c r="C965" s="424"/>
      <c r="D965" s="424"/>
      <c r="E965" s="424"/>
      <c r="F965" s="424"/>
      <c r="G965" s="424"/>
      <c r="H965" s="424"/>
      <c r="I965" s="424"/>
      <c r="J965" s="424"/>
      <c r="K965" s="424"/>
      <c r="L965" s="424"/>
      <c r="M965" s="424"/>
      <c r="N965" s="424"/>
      <c r="O965" s="424"/>
      <c r="P965" s="424"/>
      <c r="Q965" s="424"/>
      <c r="R965" s="424"/>
      <c r="S965" s="424"/>
      <c r="T965" s="424"/>
      <c r="U965" s="424"/>
      <c r="V965" s="424"/>
      <c r="W965" s="424"/>
      <c r="X965" s="424"/>
      <c r="Y965" s="424"/>
      <c r="Z965" s="424"/>
    </row>
    <row r="966" spans="1:26" ht="15.75" customHeight="1" x14ac:dyDescent="0.25">
      <c r="A966" s="424"/>
      <c r="B966" s="424"/>
      <c r="C966" s="424"/>
      <c r="D966" s="424"/>
      <c r="E966" s="424"/>
      <c r="F966" s="424"/>
      <c r="G966" s="424"/>
      <c r="H966" s="424"/>
      <c r="I966" s="424"/>
      <c r="J966" s="424"/>
      <c r="K966" s="424"/>
      <c r="L966" s="424"/>
      <c r="M966" s="424"/>
      <c r="N966" s="424"/>
      <c r="O966" s="424"/>
      <c r="P966" s="424"/>
      <c r="Q966" s="424"/>
      <c r="R966" s="424"/>
      <c r="S966" s="424"/>
      <c r="T966" s="424"/>
      <c r="U966" s="424"/>
      <c r="V966" s="424"/>
      <c r="W966" s="424"/>
      <c r="X966" s="424"/>
      <c r="Y966" s="424"/>
      <c r="Z966" s="424"/>
    </row>
    <row r="967" spans="1:26" ht="15.75" customHeight="1" x14ac:dyDescent="0.25">
      <c r="A967" s="424"/>
      <c r="B967" s="424"/>
      <c r="C967" s="424"/>
      <c r="D967" s="424"/>
      <c r="E967" s="424"/>
      <c r="F967" s="424"/>
      <c r="G967" s="424"/>
      <c r="H967" s="424"/>
      <c r="I967" s="424"/>
      <c r="J967" s="424"/>
      <c r="K967" s="424"/>
      <c r="L967" s="424"/>
      <c r="M967" s="424"/>
      <c r="N967" s="424"/>
      <c r="O967" s="424"/>
      <c r="P967" s="424"/>
      <c r="Q967" s="424"/>
      <c r="R967" s="424"/>
      <c r="S967" s="424"/>
      <c r="T967" s="424"/>
      <c r="U967" s="424"/>
      <c r="V967" s="424"/>
      <c r="W967" s="424"/>
      <c r="X967" s="424"/>
      <c r="Y967" s="424"/>
      <c r="Z967" s="424"/>
    </row>
    <row r="968" spans="1:26" ht="15.75" customHeight="1" x14ac:dyDescent="0.25">
      <c r="A968" s="424"/>
      <c r="B968" s="424"/>
      <c r="C968" s="424"/>
      <c r="D968" s="424"/>
      <c r="E968" s="424"/>
      <c r="F968" s="424"/>
      <c r="G968" s="424"/>
      <c r="H968" s="424"/>
      <c r="I968" s="424"/>
      <c r="J968" s="424"/>
      <c r="K968" s="424"/>
      <c r="L968" s="424"/>
      <c r="M968" s="424"/>
      <c r="N968" s="424"/>
      <c r="O968" s="424"/>
      <c r="P968" s="424"/>
      <c r="Q968" s="424"/>
      <c r="R968" s="424"/>
      <c r="S968" s="424"/>
      <c r="T968" s="424"/>
      <c r="U968" s="424"/>
      <c r="V968" s="424"/>
      <c r="W968" s="424"/>
      <c r="X968" s="424"/>
      <c r="Y968" s="424"/>
      <c r="Z968" s="424"/>
    </row>
    <row r="969" spans="1:26" ht="15.75" customHeight="1" x14ac:dyDescent="0.25">
      <c r="A969" s="424"/>
      <c r="B969" s="424"/>
      <c r="C969" s="424"/>
      <c r="D969" s="424"/>
      <c r="E969" s="424"/>
      <c r="F969" s="424"/>
      <c r="G969" s="424"/>
      <c r="H969" s="424"/>
      <c r="I969" s="424"/>
      <c r="J969" s="424"/>
      <c r="K969" s="424"/>
      <c r="L969" s="424"/>
      <c r="M969" s="424"/>
      <c r="N969" s="424"/>
      <c r="O969" s="424"/>
      <c r="P969" s="424"/>
      <c r="Q969" s="424"/>
      <c r="R969" s="424"/>
      <c r="S969" s="424"/>
      <c r="T969" s="424"/>
      <c r="U969" s="424"/>
      <c r="V969" s="424"/>
      <c r="W969" s="424"/>
      <c r="X969" s="424"/>
      <c r="Y969" s="424"/>
      <c r="Z969" s="424"/>
    </row>
    <row r="970" spans="1:26" ht="15.75" customHeight="1" x14ac:dyDescent="0.25">
      <c r="A970" s="424"/>
      <c r="B970" s="424"/>
      <c r="C970" s="424"/>
      <c r="D970" s="424"/>
      <c r="E970" s="424"/>
      <c r="F970" s="424"/>
      <c r="G970" s="424"/>
      <c r="H970" s="424"/>
      <c r="I970" s="424"/>
      <c r="J970" s="424"/>
      <c r="K970" s="424"/>
      <c r="L970" s="424"/>
      <c r="M970" s="424"/>
      <c r="N970" s="424"/>
      <c r="O970" s="424"/>
      <c r="P970" s="424"/>
      <c r="Q970" s="424"/>
      <c r="R970" s="424"/>
      <c r="S970" s="424"/>
      <c r="T970" s="424"/>
      <c r="U970" s="424"/>
      <c r="V970" s="424"/>
      <c r="W970" s="424"/>
      <c r="X970" s="424"/>
      <c r="Y970" s="424"/>
      <c r="Z970" s="424"/>
    </row>
    <row r="971" spans="1:26" ht="15.75" customHeight="1" x14ac:dyDescent="0.25">
      <c r="A971" s="424"/>
      <c r="B971" s="424"/>
      <c r="C971" s="424"/>
      <c r="D971" s="424"/>
      <c r="E971" s="424"/>
      <c r="F971" s="424"/>
      <c r="G971" s="424"/>
      <c r="H971" s="424"/>
      <c r="I971" s="424"/>
      <c r="J971" s="424"/>
      <c r="K971" s="424"/>
      <c r="L971" s="424"/>
      <c r="M971" s="424"/>
      <c r="N971" s="424"/>
      <c r="O971" s="424"/>
      <c r="P971" s="424"/>
      <c r="Q971" s="424"/>
      <c r="R971" s="424"/>
      <c r="S971" s="424"/>
      <c r="T971" s="424"/>
      <c r="U971" s="424"/>
      <c r="V971" s="424"/>
      <c r="W971" s="424"/>
      <c r="X971" s="424"/>
      <c r="Y971" s="424"/>
      <c r="Z971" s="424"/>
    </row>
    <row r="972" spans="1:26" ht="15.75" customHeight="1" x14ac:dyDescent="0.25">
      <c r="A972" s="424"/>
      <c r="B972" s="424"/>
      <c r="C972" s="424"/>
      <c r="D972" s="424"/>
      <c r="E972" s="424"/>
      <c r="F972" s="424"/>
      <c r="G972" s="424"/>
      <c r="H972" s="424"/>
      <c r="I972" s="424"/>
      <c r="J972" s="424"/>
      <c r="K972" s="424"/>
      <c r="L972" s="424"/>
      <c r="M972" s="424"/>
      <c r="N972" s="424"/>
      <c r="O972" s="424"/>
      <c r="P972" s="424"/>
      <c r="Q972" s="424"/>
      <c r="R972" s="424"/>
      <c r="S972" s="424"/>
      <c r="T972" s="424"/>
      <c r="U972" s="424"/>
      <c r="V972" s="424"/>
      <c r="W972" s="424"/>
      <c r="X972" s="424"/>
      <c r="Y972" s="424"/>
      <c r="Z972" s="424"/>
    </row>
    <row r="973" spans="1:26" ht="15.75" customHeight="1" x14ac:dyDescent="0.25">
      <c r="A973" s="424"/>
      <c r="B973" s="424"/>
      <c r="C973" s="424"/>
      <c r="D973" s="424"/>
      <c r="E973" s="424"/>
      <c r="F973" s="424"/>
      <c r="G973" s="424"/>
      <c r="H973" s="424"/>
      <c r="I973" s="424"/>
      <c r="J973" s="424"/>
      <c r="K973" s="424"/>
      <c r="L973" s="424"/>
      <c r="M973" s="424"/>
      <c r="N973" s="424"/>
      <c r="O973" s="424"/>
      <c r="P973" s="424"/>
      <c r="Q973" s="424"/>
      <c r="R973" s="424"/>
      <c r="S973" s="424"/>
      <c r="T973" s="424"/>
      <c r="U973" s="424"/>
      <c r="V973" s="424"/>
      <c r="W973" s="424"/>
      <c r="X973" s="424"/>
      <c r="Y973" s="424"/>
      <c r="Z973" s="424"/>
    </row>
    <row r="974" spans="1:26" ht="15.75" customHeight="1" x14ac:dyDescent="0.25">
      <c r="A974" s="424"/>
      <c r="B974" s="424"/>
      <c r="C974" s="424"/>
      <c r="D974" s="424"/>
      <c r="E974" s="424"/>
      <c r="F974" s="424"/>
      <c r="G974" s="424"/>
      <c r="H974" s="424"/>
      <c r="I974" s="424"/>
      <c r="J974" s="424"/>
      <c r="K974" s="424"/>
      <c r="L974" s="424"/>
      <c r="M974" s="424"/>
      <c r="N974" s="424"/>
      <c r="O974" s="424"/>
      <c r="P974" s="424"/>
      <c r="Q974" s="424"/>
      <c r="R974" s="424"/>
      <c r="S974" s="424"/>
      <c r="T974" s="424"/>
      <c r="U974" s="424"/>
      <c r="V974" s="424"/>
      <c r="W974" s="424"/>
      <c r="X974" s="424"/>
      <c r="Y974" s="424"/>
      <c r="Z974" s="424"/>
    </row>
    <row r="975" spans="1:26" ht="15.75" customHeight="1" x14ac:dyDescent="0.25">
      <c r="A975" s="424"/>
      <c r="B975" s="424"/>
      <c r="C975" s="424"/>
      <c r="D975" s="424"/>
      <c r="E975" s="424"/>
      <c r="F975" s="424"/>
      <c r="G975" s="424"/>
      <c r="H975" s="424"/>
      <c r="I975" s="424"/>
      <c r="J975" s="424"/>
      <c r="K975" s="424"/>
      <c r="L975" s="424"/>
      <c r="M975" s="424"/>
      <c r="N975" s="424"/>
      <c r="O975" s="424"/>
      <c r="P975" s="424"/>
      <c r="Q975" s="424"/>
      <c r="R975" s="424"/>
      <c r="S975" s="424"/>
      <c r="T975" s="424"/>
      <c r="U975" s="424"/>
      <c r="V975" s="424"/>
      <c r="W975" s="424"/>
      <c r="X975" s="424"/>
      <c r="Y975" s="424"/>
      <c r="Z975" s="424"/>
    </row>
    <row r="976" spans="1:26" ht="15.75" customHeight="1" x14ac:dyDescent="0.25">
      <c r="A976" s="424"/>
      <c r="B976" s="424"/>
      <c r="C976" s="424"/>
      <c r="D976" s="424"/>
      <c r="E976" s="424"/>
      <c r="F976" s="424"/>
      <c r="G976" s="424"/>
      <c r="H976" s="424"/>
      <c r="I976" s="424"/>
      <c r="J976" s="424"/>
      <c r="K976" s="424"/>
      <c r="L976" s="424"/>
      <c r="M976" s="424"/>
      <c r="N976" s="424"/>
      <c r="O976" s="424"/>
      <c r="P976" s="424"/>
      <c r="Q976" s="424"/>
      <c r="R976" s="424"/>
      <c r="S976" s="424"/>
      <c r="T976" s="424"/>
      <c r="U976" s="424"/>
      <c r="V976" s="424"/>
      <c r="W976" s="424"/>
      <c r="X976" s="424"/>
      <c r="Y976" s="424"/>
      <c r="Z976" s="424"/>
    </row>
    <row r="977" spans="1:26" ht="15.75" customHeight="1" x14ac:dyDescent="0.25">
      <c r="A977" s="424"/>
      <c r="B977" s="424"/>
      <c r="C977" s="424"/>
      <c r="D977" s="424"/>
      <c r="E977" s="424"/>
      <c r="F977" s="424"/>
      <c r="G977" s="424"/>
      <c r="H977" s="424"/>
      <c r="I977" s="424"/>
      <c r="J977" s="424"/>
      <c r="K977" s="424"/>
      <c r="L977" s="424"/>
      <c r="M977" s="424"/>
      <c r="N977" s="424"/>
      <c r="O977" s="424"/>
      <c r="P977" s="424"/>
      <c r="Q977" s="424"/>
      <c r="R977" s="424"/>
      <c r="S977" s="424"/>
      <c r="T977" s="424"/>
      <c r="U977" s="424"/>
      <c r="V977" s="424"/>
      <c r="W977" s="424"/>
      <c r="X977" s="424"/>
      <c r="Y977" s="424"/>
      <c r="Z977" s="424"/>
    </row>
    <row r="978" spans="1:26" ht="15.75" customHeight="1" x14ac:dyDescent="0.25">
      <c r="A978" s="424"/>
      <c r="B978" s="424"/>
      <c r="C978" s="424"/>
      <c r="D978" s="424"/>
      <c r="E978" s="424"/>
      <c r="F978" s="424"/>
      <c r="G978" s="424"/>
      <c r="H978" s="424"/>
      <c r="I978" s="424"/>
      <c r="J978" s="424"/>
      <c r="K978" s="424"/>
      <c r="L978" s="424"/>
      <c r="M978" s="424"/>
      <c r="N978" s="424"/>
      <c r="O978" s="424"/>
      <c r="P978" s="424"/>
      <c r="Q978" s="424"/>
      <c r="R978" s="424"/>
      <c r="S978" s="424"/>
      <c r="T978" s="424"/>
      <c r="U978" s="424"/>
      <c r="V978" s="424"/>
      <c r="W978" s="424"/>
      <c r="X978" s="424"/>
      <c r="Y978" s="424"/>
      <c r="Z978" s="424"/>
    </row>
    <row r="979" spans="1:26" ht="15.75" customHeight="1" x14ac:dyDescent="0.25">
      <c r="A979" s="424"/>
      <c r="B979" s="424"/>
      <c r="C979" s="424"/>
      <c r="D979" s="424"/>
      <c r="E979" s="424"/>
      <c r="F979" s="424"/>
      <c r="G979" s="424"/>
      <c r="H979" s="424"/>
      <c r="I979" s="424"/>
      <c r="J979" s="424"/>
      <c r="K979" s="424"/>
      <c r="L979" s="424"/>
      <c r="M979" s="424"/>
      <c r="N979" s="424"/>
      <c r="O979" s="424"/>
      <c r="P979" s="424"/>
      <c r="Q979" s="424"/>
      <c r="R979" s="424"/>
      <c r="S979" s="424"/>
      <c r="T979" s="424"/>
      <c r="U979" s="424"/>
      <c r="V979" s="424"/>
      <c r="W979" s="424"/>
      <c r="X979" s="424"/>
      <c r="Y979" s="424"/>
      <c r="Z979" s="424"/>
    </row>
    <row r="980" spans="1:26" ht="15.75" customHeight="1" x14ac:dyDescent="0.25">
      <c r="A980" s="424"/>
      <c r="B980" s="424"/>
      <c r="C980" s="424"/>
      <c r="D980" s="424"/>
      <c r="E980" s="424"/>
      <c r="F980" s="424"/>
      <c r="G980" s="424"/>
      <c r="H980" s="424"/>
      <c r="I980" s="424"/>
      <c r="J980" s="424"/>
      <c r="K980" s="424"/>
      <c r="L980" s="424"/>
      <c r="M980" s="424"/>
      <c r="N980" s="424"/>
      <c r="O980" s="424"/>
      <c r="P980" s="424"/>
      <c r="Q980" s="424"/>
      <c r="R980" s="424"/>
      <c r="S980" s="424"/>
      <c r="T980" s="424"/>
      <c r="U980" s="424"/>
      <c r="V980" s="424"/>
      <c r="W980" s="424"/>
      <c r="X980" s="424"/>
      <c r="Y980" s="424"/>
      <c r="Z980" s="424"/>
    </row>
    <row r="981" spans="1:26" ht="15.75" customHeight="1" x14ac:dyDescent="0.25">
      <c r="A981" s="424"/>
      <c r="B981" s="424"/>
      <c r="C981" s="424"/>
      <c r="D981" s="424"/>
      <c r="E981" s="424"/>
      <c r="F981" s="424"/>
      <c r="G981" s="424"/>
      <c r="H981" s="424"/>
      <c r="I981" s="424"/>
      <c r="J981" s="424"/>
      <c r="K981" s="424"/>
      <c r="L981" s="424"/>
      <c r="M981" s="424"/>
      <c r="N981" s="424"/>
      <c r="O981" s="424"/>
      <c r="P981" s="424"/>
      <c r="Q981" s="424"/>
      <c r="R981" s="424"/>
      <c r="S981" s="424"/>
      <c r="T981" s="424"/>
      <c r="U981" s="424"/>
      <c r="V981" s="424"/>
      <c r="W981" s="424"/>
      <c r="X981" s="424"/>
      <c r="Y981" s="424"/>
      <c r="Z981" s="424"/>
    </row>
    <row r="982" spans="1:26" ht="15.75" customHeight="1" x14ac:dyDescent="0.25">
      <c r="A982" s="424"/>
      <c r="B982" s="424"/>
      <c r="C982" s="424"/>
      <c r="D982" s="424"/>
      <c r="E982" s="424"/>
      <c r="F982" s="424"/>
      <c r="G982" s="424"/>
      <c r="H982" s="424"/>
      <c r="I982" s="424"/>
      <c r="J982" s="424"/>
      <c r="K982" s="424"/>
      <c r="L982" s="424"/>
      <c r="M982" s="424"/>
      <c r="N982" s="424"/>
      <c r="O982" s="424"/>
      <c r="P982" s="424"/>
      <c r="Q982" s="424"/>
      <c r="R982" s="424"/>
      <c r="S982" s="424"/>
      <c r="T982" s="424"/>
      <c r="U982" s="424"/>
      <c r="V982" s="424"/>
      <c r="W982" s="424"/>
      <c r="X982" s="424"/>
      <c r="Y982" s="424"/>
      <c r="Z982" s="424"/>
    </row>
    <row r="983" spans="1:26" ht="15.75" customHeight="1" x14ac:dyDescent="0.25">
      <c r="A983" s="424"/>
      <c r="B983" s="424"/>
      <c r="C983" s="424"/>
      <c r="D983" s="424"/>
      <c r="E983" s="424"/>
      <c r="F983" s="424"/>
      <c r="G983" s="424"/>
      <c r="H983" s="424"/>
      <c r="I983" s="424"/>
      <c r="J983" s="424"/>
      <c r="K983" s="424"/>
      <c r="L983" s="424"/>
      <c r="M983" s="424"/>
      <c r="N983" s="424"/>
      <c r="O983" s="424"/>
      <c r="P983" s="424"/>
      <c r="Q983" s="424"/>
      <c r="R983" s="424"/>
      <c r="S983" s="424"/>
      <c r="T983" s="424"/>
      <c r="U983" s="424"/>
      <c r="V983" s="424"/>
      <c r="W983" s="424"/>
      <c r="X983" s="424"/>
      <c r="Y983" s="424"/>
      <c r="Z983" s="424"/>
    </row>
    <row r="984" spans="1:26" ht="15.75" customHeight="1" x14ac:dyDescent="0.25">
      <c r="A984" s="424"/>
      <c r="B984" s="424"/>
      <c r="C984" s="424"/>
      <c r="D984" s="424"/>
      <c r="E984" s="424"/>
      <c r="F984" s="424"/>
      <c r="G984" s="424"/>
      <c r="H984" s="424"/>
      <c r="I984" s="424"/>
      <c r="J984" s="424"/>
      <c r="K984" s="424"/>
      <c r="L984" s="424"/>
      <c r="M984" s="424"/>
      <c r="N984" s="424"/>
      <c r="O984" s="424"/>
      <c r="P984" s="424"/>
      <c r="Q984" s="424"/>
      <c r="R984" s="424"/>
      <c r="S984" s="424"/>
      <c r="T984" s="424"/>
      <c r="U984" s="424"/>
      <c r="V984" s="424"/>
      <c r="W984" s="424"/>
      <c r="X984" s="424"/>
      <c r="Y984" s="424"/>
      <c r="Z984" s="424"/>
    </row>
    <row r="985" spans="1:26" ht="15.75" customHeight="1" x14ac:dyDescent="0.25">
      <c r="A985" s="424"/>
      <c r="B985" s="424"/>
      <c r="C985" s="424"/>
      <c r="D985" s="424"/>
      <c r="E985" s="424"/>
      <c r="F985" s="424"/>
      <c r="G985" s="424"/>
      <c r="H985" s="424"/>
      <c r="I985" s="424"/>
      <c r="J985" s="424"/>
      <c r="K985" s="424"/>
      <c r="L985" s="424"/>
      <c r="M985" s="424"/>
      <c r="N985" s="424"/>
      <c r="O985" s="424"/>
      <c r="P985" s="424"/>
      <c r="Q985" s="424"/>
      <c r="R985" s="424"/>
      <c r="S985" s="424"/>
      <c r="T985" s="424"/>
      <c r="U985" s="424"/>
      <c r="V985" s="424"/>
      <c r="W985" s="424"/>
      <c r="X985" s="424"/>
      <c r="Y985" s="424"/>
      <c r="Z985" s="424"/>
    </row>
    <row r="986" spans="1:26" ht="15.75" customHeight="1" x14ac:dyDescent="0.25">
      <c r="A986" s="424"/>
      <c r="B986" s="424"/>
      <c r="C986" s="424"/>
      <c r="D986" s="424"/>
      <c r="E986" s="424"/>
      <c r="F986" s="424"/>
      <c r="G986" s="424"/>
      <c r="H986" s="424"/>
      <c r="I986" s="424"/>
      <c r="J986" s="424"/>
      <c r="K986" s="424"/>
      <c r="L986" s="424"/>
      <c r="M986" s="424"/>
      <c r="N986" s="424"/>
      <c r="O986" s="424"/>
      <c r="P986" s="424"/>
      <c r="Q986" s="424"/>
      <c r="R986" s="424"/>
      <c r="S986" s="424"/>
      <c r="T986" s="424"/>
      <c r="U986" s="424"/>
      <c r="V986" s="424"/>
      <c r="W986" s="424"/>
      <c r="X986" s="424"/>
      <c r="Y986" s="424"/>
      <c r="Z986" s="424"/>
    </row>
    <row r="987" spans="1:26" ht="15.75" customHeight="1" x14ac:dyDescent="0.25">
      <c r="A987" s="424"/>
      <c r="B987" s="424"/>
      <c r="C987" s="424"/>
      <c r="D987" s="424"/>
      <c r="E987" s="424"/>
      <c r="F987" s="424"/>
      <c r="G987" s="424"/>
      <c r="H987" s="424"/>
      <c r="I987" s="424"/>
      <c r="J987" s="424"/>
      <c r="K987" s="424"/>
      <c r="L987" s="424"/>
      <c r="M987" s="424"/>
      <c r="N987" s="424"/>
      <c r="O987" s="424"/>
      <c r="P987" s="424"/>
      <c r="Q987" s="424"/>
      <c r="R987" s="424"/>
      <c r="S987" s="424"/>
      <c r="T987" s="424"/>
      <c r="U987" s="424"/>
      <c r="V987" s="424"/>
      <c r="W987" s="424"/>
      <c r="X987" s="424"/>
      <c r="Y987" s="424"/>
      <c r="Z987" s="424"/>
    </row>
    <row r="988" spans="1:26" ht="15.75" customHeight="1" x14ac:dyDescent="0.25">
      <c r="A988" s="424"/>
      <c r="B988" s="424"/>
      <c r="C988" s="424"/>
      <c r="D988" s="424"/>
      <c r="E988" s="424"/>
      <c r="F988" s="424"/>
      <c r="G988" s="424"/>
      <c r="H988" s="424"/>
      <c r="I988" s="424"/>
      <c r="J988" s="424"/>
      <c r="K988" s="424"/>
      <c r="L988" s="424"/>
      <c r="M988" s="424"/>
      <c r="N988" s="424"/>
      <c r="O988" s="424"/>
      <c r="P988" s="424"/>
      <c r="Q988" s="424"/>
      <c r="R988" s="424"/>
      <c r="S988" s="424"/>
      <c r="T988" s="424"/>
      <c r="U988" s="424"/>
      <c r="V988" s="424"/>
      <c r="W988" s="424"/>
      <c r="X988" s="424"/>
      <c r="Y988" s="424"/>
      <c r="Z988" s="424"/>
    </row>
    <row r="989" spans="1:26" ht="15.75" customHeight="1" x14ac:dyDescent="0.25">
      <c r="A989" s="424"/>
      <c r="B989" s="424"/>
      <c r="C989" s="424"/>
      <c r="D989" s="424"/>
      <c r="E989" s="424"/>
      <c r="F989" s="424"/>
      <c r="G989" s="424"/>
      <c r="H989" s="424"/>
      <c r="I989" s="424"/>
      <c r="J989" s="424"/>
      <c r="K989" s="424"/>
      <c r="L989" s="424"/>
      <c r="M989" s="424"/>
      <c r="N989" s="424"/>
      <c r="O989" s="424"/>
      <c r="P989" s="424"/>
      <c r="Q989" s="424"/>
      <c r="R989" s="424"/>
      <c r="S989" s="424"/>
      <c r="T989" s="424"/>
      <c r="U989" s="424"/>
      <c r="V989" s="424"/>
      <c r="W989" s="424"/>
      <c r="X989" s="424"/>
      <c r="Y989" s="424"/>
      <c r="Z989" s="424"/>
    </row>
    <row r="990" spans="1:26" ht="15.75" customHeight="1" x14ac:dyDescent="0.25">
      <c r="A990" s="424"/>
      <c r="B990" s="424"/>
      <c r="C990" s="424"/>
      <c r="D990" s="424"/>
      <c r="E990" s="424"/>
      <c r="F990" s="424"/>
      <c r="G990" s="424"/>
      <c r="H990" s="424"/>
      <c r="I990" s="424"/>
      <c r="J990" s="424"/>
      <c r="K990" s="424"/>
      <c r="L990" s="424"/>
      <c r="M990" s="424"/>
      <c r="N990" s="424"/>
      <c r="O990" s="424"/>
      <c r="P990" s="424"/>
      <c r="Q990" s="424"/>
      <c r="R990" s="424"/>
      <c r="S990" s="424"/>
      <c r="T990" s="424"/>
      <c r="U990" s="424"/>
      <c r="V990" s="424"/>
      <c r="W990" s="424"/>
      <c r="X990" s="424"/>
      <c r="Y990" s="424"/>
      <c r="Z990" s="424"/>
    </row>
    <row r="991" spans="1:26" ht="15.75" customHeight="1" x14ac:dyDescent="0.25">
      <c r="A991" s="424"/>
      <c r="B991" s="424"/>
      <c r="C991" s="424"/>
      <c r="D991" s="424"/>
      <c r="E991" s="424"/>
      <c r="F991" s="424"/>
      <c r="G991" s="424"/>
      <c r="H991" s="424"/>
      <c r="I991" s="424"/>
      <c r="J991" s="424"/>
      <c r="K991" s="424"/>
      <c r="L991" s="424"/>
      <c r="M991" s="424"/>
      <c r="N991" s="424"/>
      <c r="O991" s="424"/>
      <c r="P991" s="424"/>
      <c r="Q991" s="424"/>
      <c r="R991" s="424"/>
      <c r="S991" s="424"/>
      <c r="T991" s="424"/>
      <c r="U991" s="424"/>
      <c r="V991" s="424"/>
      <c r="W991" s="424"/>
      <c r="X991" s="424"/>
      <c r="Y991" s="424"/>
      <c r="Z991" s="424"/>
    </row>
    <row r="992" spans="1:26" ht="15.75" customHeight="1" x14ac:dyDescent="0.25">
      <c r="A992" s="424"/>
      <c r="B992" s="424"/>
      <c r="C992" s="424"/>
      <c r="D992" s="424"/>
      <c r="E992" s="424"/>
      <c r="F992" s="424"/>
      <c r="G992" s="424"/>
      <c r="H992" s="424"/>
      <c r="I992" s="424"/>
      <c r="J992" s="424"/>
      <c r="K992" s="424"/>
      <c r="L992" s="424"/>
      <c r="M992" s="424"/>
      <c r="N992" s="424"/>
      <c r="O992" s="424"/>
      <c r="P992" s="424"/>
      <c r="Q992" s="424"/>
      <c r="R992" s="424"/>
      <c r="S992" s="424"/>
      <c r="T992" s="424"/>
      <c r="U992" s="424"/>
      <c r="V992" s="424"/>
      <c r="W992" s="424"/>
      <c r="X992" s="424"/>
      <c r="Y992" s="424"/>
      <c r="Z992" s="424"/>
    </row>
    <row r="993" spans="1:26" ht="15.75" customHeight="1" x14ac:dyDescent="0.25">
      <c r="A993" s="424"/>
      <c r="B993" s="424"/>
      <c r="C993" s="424"/>
      <c r="D993" s="424"/>
      <c r="E993" s="424"/>
      <c r="F993" s="424"/>
      <c r="G993" s="424"/>
      <c r="H993" s="424"/>
      <c r="I993" s="424"/>
      <c r="J993" s="424"/>
      <c r="K993" s="424"/>
      <c r="L993" s="424"/>
      <c r="M993" s="424"/>
      <c r="N993" s="424"/>
      <c r="O993" s="424"/>
      <c r="P993" s="424"/>
      <c r="Q993" s="424"/>
      <c r="R993" s="424"/>
      <c r="S993" s="424"/>
      <c r="T993" s="424"/>
      <c r="U993" s="424"/>
      <c r="V993" s="424"/>
      <c r="W993" s="424"/>
      <c r="X993" s="424"/>
      <c r="Y993" s="424"/>
      <c r="Z993" s="424"/>
    </row>
    <row r="994" spans="1:26" ht="15.75" customHeight="1" x14ac:dyDescent="0.25">
      <c r="A994" s="424"/>
      <c r="B994" s="424"/>
      <c r="C994" s="424"/>
      <c r="D994" s="424"/>
      <c r="E994" s="424"/>
      <c r="F994" s="424"/>
      <c r="G994" s="424"/>
      <c r="H994" s="424"/>
      <c r="I994" s="424"/>
      <c r="J994" s="424"/>
      <c r="K994" s="424"/>
      <c r="L994" s="424"/>
      <c r="M994" s="424"/>
      <c r="N994" s="424"/>
      <c r="O994" s="424"/>
      <c r="P994" s="424"/>
      <c r="Q994" s="424"/>
      <c r="R994" s="424"/>
      <c r="S994" s="424"/>
      <c r="T994" s="424"/>
      <c r="U994" s="424"/>
      <c r="V994" s="424"/>
      <c r="W994" s="424"/>
      <c r="X994" s="424"/>
      <c r="Y994" s="424"/>
      <c r="Z994" s="424"/>
    </row>
    <row r="995" spans="1:26" ht="15.75" customHeight="1" x14ac:dyDescent="0.25">
      <c r="A995" s="424"/>
      <c r="B995" s="424"/>
      <c r="C995" s="424"/>
      <c r="D995" s="424"/>
      <c r="E995" s="424"/>
      <c r="F995" s="424"/>
      <c r="G995" s="424"/>
      <c r="H995" s="424"/>
      <c r="I995" s="424"/>
      <c r="J995" s="424"/>
      <c r="K995" s="424"/>
      <c r="L995" s="424"/>
      <c r="M995" s="424"/>
      <c r="N995" s="424"/>
      <c r="O995" s="424"/>
      <c r="P995" s="424"/>
      <c r="Q995" s="424"/>
      <c r="R995" s="424"/>
      <c r="S995" s="424"/>
      <c r="T995" s="424"/>
      <c r="U995" s="424"/>
      <c r="V995" s="424"/>
      <c r="W995" s="424"/>
      <c r="X995" s="424"/>
      <c r="Y995" s="424"/>
      <c r="Z995" s="424"/>
    </row>
    <row r="996" spans="1:26" ht="15.75" customHeight="1" x14ac:dyDescent="0.25">
      <c r="A996" s="424"/>
      <c r="B996" s="424"/>
      <c r="C996" s="424"/>
      <c r="D996" s="424"/>
      <c r="E996" s="424"/>
      <c r="F996" s="424"/>
      <c r="G996" s="424"/>
      <c r="H996" s="424"/>
      <c r="I996" s="424"/>
      <c r="J996" s="424"/>
      <c r="K996" s="424"/>
      <c r="L996" s="424"/>
      <c r="M996" s="424"/>
      <c r="N996" s="424"/>
      <c r="O996" s="424"/>
      <c r="P996" s="424"/>
      <c r="Q996" s="424"/>
      <c r="R996" s="424"/>
      <c r="S996" s="424"/>
      <c r="T996" s="424"/>
      <c r="U996" s="424"/>
      <c r="V996" s="424"/>
      <c r="W996" s="424"/>
      <c r="X996" s="424"/>
      <c r="Y996" s="424"/>
      <c r="Z996" s="424"/>
    </row>
    <row r="997" spans="1:26" ht="15.75" customHeight="1" x14ac:dyDescent="0.25">
      <c r="A997" s="424"/>
      <c r="B997" s="424"/>
      <c r="C997" s="424"/>
      <c r="D997" s="424"/>
      <c r="E997" s="424"/>
      <c r="F997" s="424"/>
      <c r="G997" s="424"/>
      <c r="H997" s="424"/>
      <c r="I997" s="424"/>
      <c r="J997" s="424"/>
      <c r="K997" s="424"/>
      <c r="L997" s="424"/>
      <c r="M997" s="424"/>
      <c r="N997" s="424"/>
      <c r="O997" s="424"/>
      <c r="P997" s="424"/>
      <c r="Q997" s="424"/>
      <c r="R997" s="424"/>
      <c r="S997" s="424"/>
      <c r="T997" s="424"/>
      <c r="U997" s="424"/>
      <c r="V997" s="424"/>
      <c r="W997" s="424"/>
      <c r="X997" s="424"/>
      <c r="Y997" s="424"/>
      <c r="Z997" s="424"/>
    </row>
    <row r="998" spans="1:26" ht="15.75" customHeight="1" x14ac:dyDescent="0.25">
      <c r="A998" s="424"/>
      <c r="B998" s="424"/>
      <c r="C998" s="424"/>
      <c r="D998" s="424"/>
      <c r="E998" s="424"/>
      <c r="F998" s="424"/>
      <c r="G998" s="424"/>
      <c r="H998" s="424"/>
      <c r="I998" s="424"/>
      <c r="J998" s="424"/>
      <c r="K998" s="424"/>
      <c r="L998" s="424"/>
      <c r="M998" s="424"/>
      <c r="N998" s="424"/>
      <c r="O998" s="424"/>
      <c r="P998" s="424"/>
      <c r="Q998" s="424"/>
      <c r="R998" s="424"/>
      <c r="S998" s="424"/>
      <c r="T998" s="424"/>
      <c r="U998" s="424"/>
      <c r="V998" s="424"/>
      <c r="W998" s="424"/>
      <c r="X998" s="424"/>
      <c r="Y998" s="424"/>
      <c r="Z998" s="424"/>
    </row>
    <row r="999" spans="1:26" ht="15.75" customHeight="1" x14ac:dyDescent="0.25">
      <c r="A999" s="424"/>
      <c r="B999" s="424"/>
      <c r="C999" s="424"/>
      <c r="D999" s="424"/>
      <c r="E999" s="424"/>
      <c r="F999" s="424"/>
      <c r="G999" s="424"/>
      <c r="H999" s="424"/>
      <c r="I999" s="424"/>
      <c r="J999" s="424"/>
      <c r="K999" s="424"/>
      <c r="L999" s="424"/>
      <c r="M999" s="424"/>
      <c r="N999" s="424"/>
      <c r="O999" s="424"/>
      <c r="P999" s="424"/>
      <c r="Q999" s="424"/>
      <c r="R999" s="424"/>
      <c r="S999" s="424"/>
      <c r="T999" s="424"/>
      <c r="U999" s="424"/>
      <c r="V999" s="424"/>
      <c r="W999" s="424"/>
      <c r="X999" s="424"/>
      <c r="Y999" s="424"/>
      <c r="Z999" s="424"/>
    </row>
    <row r="1000" spans="1:26" ht="15.75" customHeight="1" x14ac:dyDescent="0.25">
      <c r="A1000" s="424"/>
      <c r="B1000" s="424"/>
      <c r="C1000" s="424"/>
      <c r="D1000" s="424"/>
      <c r="E1000" s="424"/>
      <c r="F1000" s="424"/>
      <c r="G1000" s="424"/>
      <c r="H1000" s="424"/>
      <c r="I1000" s="424"/>
      <c r="J1000" s="424"/>
      <c r="K1000" s="424"/>
      <c r="L1000" s="424"/>
      <c r="M1000" s="424"/>
      <c r="N1000" s="424"/>
      <c r="O1000" s="424"/>
      <c r="P1000" s="424"/>
      <c r="Q1000" s="424"/>
      <c r="R1000" s="424"/>
      <c r="S1000" s="424"/>
      <c r="T1000" s="424"/>
      <c r="U1000" s="424"/>
      <c r="V1000" s="424"/>
      <c r="W1000" s="424"/>
      <c r="X1000" s="424"/>
      <c r="Y1000" s="424"/>
      <c r="Z1000" s="424"/>
    </row>
    <row r="1001" spans="1:26" ht="15.75" customHeight="1" x14ac:dyDescent="0.25">
      <c r="A1001" s="424"/>
      <c r="B1001" s="424"/>
      <c r="C1001" s="424"/>
      <c r="D1001" s="424"/>
      <c r="E1001" s="424"/>
      <c r="F1001" s="424"/>
      <c r="G1001" s="424"/>
      <c r="H1001" s="424"/>
      <c r="I1001" s="424"/>
      <c r="J1001" s="424"/>
      <c r="K1001" s="424"/>
      <c r="L1001" s="424"/>
      <c r="M1001" s="424"/>
      <c r="N1001" s="424"/>
      <c r="O1001" s="424"/>
      <c r="P1001" s="424"/>
      <c r="Q1001" s="424"/>
      <c r="R1001" s="424"/>
      <c r="S1001" s="424"/>
      <c r="T1001" s="424"/>
      <c r="U1001" s="424"/>
      <c r="V1001" s="424"/>
      <c r="W1001" s="424"/>
      <c r="X1001" s="424"/>
      <c r="Y1001" s="424"/>
      <c r="Z1001" s="424"/>
    </row>
    <row r="1002" spans="1:26" ht="15.75" customHeight="1" x14ac:dyDescent="0.25">
      <c r="A1002" s="424"/>
      <c r="B1002" s="424"/>
      <c r="C1002" s="424"/>
      <c r="D1002" s="424"/>
      <c r="E1002" s="424"/>
      <c r="F1002" s="424"/>
      <c r="G1002" s="424"/>
      <c r="H1002" s="424"/>
      <c r="I1002" s="424"/>
      <c r="J1002" s="424"/>
      <c r="K1002" s="424"/>
      <c r="L1002" s="424"/>
      <c r="M1002" s="424"/>
      <c r="N1002" s="424"/>
      <c r="O1002" s="424"/>
      <c r="P1002" s="424"/>
      <c r="Q1002" s="424"/>
      <c r="R1002" s="424"/>
      <c r="S1002" s="424"/>
      <c r="T1002" s="424"/>
      <c r="U1002" s="424"/>
      <c r="V1002" s="424"/>
      <c r="W1002" s="424"/>
      <c r="X1002" s="424"/>
      <c r="Y1002" s="424"/>
      <c r="Z1002" s="424"/>
    </row>
    <row r="1003" spans="1:26" ht="15.75" customHeight="1" x14ac:dyDescent="0.25">
      <c r="A1003" s="424"/>
      <c r="B1003" s="424"/>
      <c r="C1003" s="424"/>
      <c r="D1003" s="424"/>
      <c r="E1003" s="424"/>
      <c r="F1003" s="424"/>
      <c r="G1003" s="424"/>
      <c r="H1003" s="424"/>
      <c r="I1003" s="424"/>
      <c r="J1003" s="424"/>
      <c r="K1003" s="424"/>
      <c r="L1003" s="424"/>
      <c r="M1003" s="424"/>
      <c r="N1003" s="424"/>
      <c r="O1003" s="424"/>
      <c r="P1003" s="424"/>
      <c r="Q1003" s="424"/>
      <c r="R1003" s="424"/>
      <c r="S1003" s="424"/>
      <c r="T1003" s="424"/>
      <c r="U1003" s="424"/>
      <c r="V1003" s="424"/>
      <c r="W1003" s="424"/>
      <c r="X1003" s="424"/>
      <c r="Y1003" s="424"/>
      <c r="Z1003" s="424"/>
    </row>
    <row r="1004" spans="1:26" ht="15.75" customHeight="1" x14ac:dyDescent="0.25">
      <c r="A1004" s="424"/>
      <c r="B1004" s="424"/>
      <c r="C1004" s="424"/>
      <c r="D1004" s="424"/>
      <c r="E1004" s="424"/>
      <c r="F1004" s="424"/>
      <c r="G1004" s="424"/>
      <c r="H1004" s="424"/>
      <c r="I1004" s="424"/>
      <c r="J1004" s="424"/>
      <c r="K1004" s="424"/>
      <c r="L1004" s="424"/>
      <c r="M1004" s="424"/>
      <c r="N1004" s="424"/>
      <c r="O1004" s="424"/>
      <c r="P1004" s="424"/>
      <c r="Q1004" s="424"/>
      <c r="R1004" s="424"/>
      <c r="S1004" s="424"/>
      <c r="T1004" s="424"/>
      <c r="U1004" s="424"/>
      <c r="V1004" s="424"/>
      <c r="W1004" s="424"/>
      <c r="X1004" s="424"/>
      <c r="Y1004" s="424"/>
      <c r="Z1004" s="424"/>
    </row>
    <row r="1005" spans="1:26" ht="15.75" customHeight="1" x14ac:dyDescent="0.25">
      <c r="A1005" s="424"/>
      <c r="B1005" s="424"/>
      <c r="C1005" s="424"/>
      <c r="D1005" s="424"/>
      <c r="E1005" s="424"/>
      <c r="F1005" s="424"/>
      <c r="G1005" s="424"/>
      <c r="H1005" s="424"/>
      <c r="I1005" s="424"/>
      <c r="J1005" s="424"/>
      <c r="K1005" s="424"/>
      <c r="L1005" s="424"/>
      <c r="M1005" s="424"/>
      <c r="N1005" s="424"/>
      <c r="O1005" s="424"/>
      <c r="P1005" s="424"/>
      <c r="Q1005" s="424"/>
      <c r="R1005" s="424"/>
      <c r="S1005" s="424"/>
      <c r="T1005" s="424"/>
      <c r="U1005" s="424"/>
      <c r="V1005" s="424"/>
      <c r="W1005" s="424"/>
      <c r="X1005" s="424"/>
      <c r="Y1005" s="424"/>
      <c r="Z1005" s="424"/>
    </row>
    <row r="1006" spans="1:26" ht="15.75" customHeight="1" x14ac:dyDescent="0.25">
      <c r="A1006" s="424"/>
      <c r="B1006" s="424"/>
      <c r="C1006" s="424"/>
      <c r="D1006" s="424"/>
      <c r="E1006" s="424"/>
      <c r="F1006" s="424"/>
      <c r="G1006" s="424"/>
      <c r="H1006" s="424"/>
      <c r="I1006" s="424"/>
      <c r="J1006" s="424"/>
      <c r="K1006" s="424"/>
      <c r="L1006" s="424"/>
      <c r="M1006" s="424"/>
      <c r="N1006" s="424"/>
      <c r="O1006" s="424"/>
      <c r="P1006" s="424"/>
      <c r="Q1006" s="424"/>
      <c r="R1006" s="424"/>
      <c r="S1006" s="424"/>
      <c r="T1006" s="424"/>
      <c r="U1006" s="424"/>
      <c r="V1006" s="424"/>
      <c r="W1006" s="424"/>
      <c r="X1006" s="424"/>
      <c r="Y1006" s="424"/>
      <c r="Z1006" s="424"/>
    </row>
    <row r="1007" spans="1:26" ht="15.75" customHeight="1" x14ac:dyDescent="0.25">
      <c r="A1007" s="424"/>
      <c r="B1007" s="424"/>
      <c r="C1007" s="424"/>
      <c r="D1007" s="424"/>
      <c r="E1007" s="424"/>
      <c r="F1007" s="424"/>
      <c r="G1007" s="424"/>
      <c r="H1007" s="424"/>
      <c r="I1007" s="424"/>
      <c r="J1007" s="424"/>
      <c r="K1007" s="424"/>
      <c r="L1007" s="424"/>
      <c r="M1007" s="424"/>
      <c r="N1007" s="424"/>
      <c r="O1007" s="424"/>
      <c r="P1007" s="424"/>
      <c r="Q1007" s="424"/>
      <c r="R1007" s="424"/>
      <c r="S1007" s="424"/>
      <c r="T1007" s="424"/>
      <c r="U1007" s="424"/>
      <c r="V1007" s="424"/>
      <c r="W1007" s="424"/>
      <c r="X1007" s="424"/>
      <c r="Y1007" s="424"/>
      <c r="Z1007" s="424"/>
    </row>
    <row r="1008" spans="1:26" ht="15.75" customHeight="1" x14ac:dyDescent="0.25">
      <c r="A1008" s="424"/>
      <c r="B1008" s="424"/>
      <c r="C1008" s="424"/>
      <c r="D1008" s="424"/>
      <c r="E1008" s="424"/>
      <c r="F1008" s="424"/>
      <c r="G1008" s="424"/>
      <c r="H1008" s="424"/>
      <c r="I1008" s="424"/>
      <c r="J1008" s="424"/>
      <c r="K1008" s="424"/>
      <c r="L1008" s="424"/>
      <c r="M1008" s="424"/>
      <c r="N1008" s="424"/>
      <c r="O1008" s="424"/>
      <c r="P1008" s="424"/>
      <c r="Q1008" s="424"/>
      <c r="R1008" s="424"/>
      <c r="S1008" s="424"/>
      <c r="T1008" s="424"/>
      <c r="U1008" s="424"/>
      <c r="V1008" s="424"/>
      <c r="W1008" s="424"/>
      <c r="X1008" s="424"/>
      <c r="Y1008" s="424"/>
      <c r="Z1008" s="424"/>
    </row>
    <row r="1009" spans="1:26" ht="15.75" customHeight="1" x14ac:dyDescent="0.25">
      <c r="A1009" s="424"/>
      <c r="B1009" s="424"/>
      <c r="C1009" s="424"/>
      <c r="D1009" s="424"/>
      <c r="E1009" s="424"/>
      <c r="F1009" s="424"/>
      <c r="G1009" s="424"/>
      <c r="H1009" s="424"/>
      <c r="I1009" s="424"/>
      <c r="J1009" s="424"/>
      <c r="K1009" s="424"/>
      <c r="L1009" s="424"/>
      <c r="M1009" s="424"/>
      <c r="N1009" s="424"/>
      <c r="O1009" s="424"/>
      <c r="P1009" s="424"/>
      <c r="Q1009" s="424"/>
      <c r="R1009" s="424"/>
      <c r="S1009" s="424"/>
      <c r="T1009" s="424"/>
      <c r="U1009" s="424"/>
      <c r="V1009" s="424"/>
      <c r="W1009" s="424"/>
      <c r="X1009" s="424"/>
      <c r="Y1009" s="424"/>
      <c r="Z1009" s="424"/>
    </row>
    <row r="1010" spans="1:26" ht="15.75" customHeight="1" x14ac:dyDescent="0.25">
      <c r="A1010" s="424"/>
      <c r="B1010" s="424"/>
      <c r="C1010" s="424"/>
      <c r="D1010" s="424"/>
      <c r="E1010" s="424"/>
      <c r="F1010" s="424"/>
      <c r="G1010" s="424"/>
      <c r="H1010" s="424"/>
      <c r="I1010" s="424"/>
      <c r="J1010" s="424"/>
      <c r="K1010" s="424"/>
      <c r="L1010" s="424"/>
      <c r="M1010" s="424"/>
      <c r="N1010" s="424"/>
      <c r="O1010" s="424"/>
      <c r="P1010" s="424"/>
      <c r="Q1010" s="424"/>
      <c r="R1010" s="424"/>
      <c r="S1010" s="424"/>
      <c r="T1010" s="424"/>
      <c r="U1010" s="424"/>
      <c r="V1010" s="424"/>
      <c r="W1010" s="424"/>
      <c r="X1010" s="424"/>
      <c r="Y1010" s="424"/>
      <c r="Z1010" s="424"/>
    </row>
    <row r="1011" spans="1:26" ht="15.75" customHeight="1" x14ac:dyDescent="0.25">
      <c r="A1011" s="424"/>
      <c r="B1011" s="424"/>
      <c r="C1011" s="424"/>
      <c r="D1011" s="424"/>
      <c r="E1011" s="424"/>
      <c r="F1011" s="424"/>
      <c r="G1011" s="424"/>
      <c r="H1011" s="424"/>
      <c r="I1011" s="424"/>
      <c r="J1011" s="424"/>
      <c r="K1011" s="424"/>
      <c r="L1011" s="424"/>
      <c r="M1011" s="424"/>
      <c r="N1011" s="424"/>
      <c r="O1011" s="424"/>
      <c r="P1011" s="424"/>
      <c r="Q1011" s="424"/>
      <c r="R1011" s="424"/>
      <c r="S1011" s="424"/>
      <c r="T1011" s="424"/>
      <c r="U1011" s="424"/>
      <c r="V1011" s="424"/>
      <c r="W1011" s="424"/>
      <c r="X1011" s="424"/>
      <c r="Y1011" s="424"/>
      <c r="Z1011" s="424"/>
    </row>
    <row r="1012" spans="1:26" ht="15.75" customHeight="1" x14ac:dyDescent="0.25">
      <c r="A1012" s="424"/>
      <c r="B1012" s="424"/>
      <c r="C1012" s="424"/>
      <c r="D1012" s="424"/>
      <c r="E1012" s="424"/>
      <c r="F1012" s="424"/>
      <c r="G1012" s="424"/>
      <c r="H1012" s="424"/>
      <c r="I1012" s="424"/>
      <c r="J1012" s="424"/>
      <c r="K1012" s="424"/>
      <c r="L1012" s="424"/>
      <c r="M1012" s="424"/>
      <c r="N1012" s="424"/>
      <c r="O1012" s="424"/>
      <c r="P1012" s="424"/>
      <c r="Q1012" s="424"/>
      <c r="R1012" s="424"/>
      <c r="S1012" s="424"/>
      <c r="T1012" s="424"/>
      <c r="U1012" s="424"/>
      <c r="V1012" s="424"/>
      <c r="W1012" s="424"/>
      <c r="X1012" s="424"/>
      <c r="Y1012" s="424"/>
      <c r="Z1012" s="424"/>
    </row>
    <row r="1013" spans="1:26" ht="15.75" customHeight="1" x14ac:dyDescent="0.25">
      <c r="A1013" s="424"/>
      <c r="B1013" s="424"/>
      <c r="C1013" s="424"/>
      <c r="D1013" s="424"/>
      <c r="E1013" s="424"/>
      <c r="F1013" s="424"/>
      <c r="G1013" s="424"/>
      <c r="H1013" s="424"/>
      <c r="I1013" s="424"/>
      <c r="J1013" s="424"/>
      <c r="K1013" s="424"/>
      <c r="L1013" s="424"/>
      <c r="M1013" s="424"/>
      <c r="N1013" s="424"/>
      <c r="O1013" s="424"/>
      <c r="P1013" s="424"/>
      <c r="Q1013" s="424"/>
      <c r="R1013" s="424"/>
      <c r="S1013" s="424"/>
      <c r="T1013" s="424"/>
      <c r="U1013" s="424"/>
      <c r="V1013" s="424"/>
      <c r="W1013" s="424"/>
      <c r="X1013" s="424"/>
      <c r="Y1013" s="424"/>
      <c r="Z1013" s="424"/>
    </row>
    <row r="1014" spans="1:26" ht="15.75" customHeight="1" x14ac:dyDescent="0.25">
      <c r="A1014" s="424"/>
      <c r="B1014" s="424"/>
      <c r="C1014" s="424"/>
      <c r="D1014" s="424"/>
      <c r="E1014" s="424"/>
      <c r="F1014" s="424"/>
      <c r="G1014" s="424"/>
      <c r="H1014" s="424"/>
      <c r="I1014" s="424"/>
      <c r="J1014" s="424"/>
      <c r="K1014" s="424"/>
      <c r="L1014" s="424"/>
      <c r="M1014" s="424"/>
      <c r="N1014" s="424"/>
      <c r="O1014" s="424"/>
      <c r="P1014" s="424"/>
      <c r="Q1014" s="424"/>
      <c r="R1014" s="424"/>
      <c r="S1014" s="424"/>
      <c r="T1014" s="424"/>
      <c r="U1014" s="424"/>
      <c r="V1014" s="424"/>
      <c r="W1014" s="424"/>
      <c r="X1014" s="424"/>
      <c r="Y1014" s="424"/>
      <c r="Z1014" s="424"/>
    </row>
    <row r="1015" spans="1:26" ht="15.75" customHeight="1" x14ac:dyDescent="0.25">
      <c r="A1015" s="424"/>
      <c r="B1015" s="424"/>
      <c r="C1015" s="424"/>
      <c r="D1015" s="424"/>
      <c r="E1015" s="424"/>
      <c r="F1015" s="424"/>
      <c r="G1015" s="424"/>
      <c r="H1015" s="424"/>
      <c r="I1015" s="424"/>
      <c r="J1015" s="424"/>
      <c r="K1015" s="424"/>
      <c r="L1015" s="424"/>
      <c r="M1015" s="424"/>
      <c r="N1015" s="424"/>
      <c r="O1015" s="424"/>
      <c r="P1015" s="424"/>
      <c r="Q1015" s="424"/>
      <c r="R1015" s="424"/>
      <c r="S1015" s="424"/>
      <c r="T1015" s="424"/>
      <c r="U1015" s="424"/>
      <c r="V1015" s="424"/>
      <c r="W1015" s="424"/>
      <c r="X1015" s="424"/>
      <c r="Y1015" s="424"/>
      <c r="Z1015" s="424"/>
    </row>
    <row r="1016" spans="1:26" ht="15.75" customHeight="1" x14ac:dyDescent="0.25">
      <c r="A1016" s="424"/>
      <c r="B1016" s="424"/>
      <c r="C1016" s="424"/>
      <c r="D1016" s="424"/>
      <c r="E1016" s="424"/>
      <c r="F1016" s="424"/>
      <c r="G1016" s="424"/>
      <c r="H1016" s="424"/>
      <c r="I1016" s="424"/>
      <c r="J1016" s="424"/>
      <c r="K1016" s="424"/>
      <c r="L1016" s="424"/>
      <c r="M1016" s="424"/>
      <c r="N1016" s="424"/>
      <c r="O1016" s="424"/>
      <c r="P1016" s="424"/>
      <c r="Q1016" s="424"/>
      <c r="R1016" s="424"/>
      <c r="S1016" s="424"/>
      <c r="T1016" s="424"/>
      <c r="U1016" s="424"/>
      <c r="V1016" s="424"/>
      <c r="W1016" s="424"/>
      <c r="X1016" s="424"/>
      <c r="Y1016" s="424"/>
      <c r="Z1016" s="424"/>
    </row>
  </sheetData>
  <mergeCells count="33">
    <mergeCell ref="I4:K4"/>
    <mergeCell ref="D24:D31"/>
    <mergeCell ref="E24:E31"/>
    <mergeCell ref="B40:B47"/>
    <mergeCell ref="C40:C47"/>
    <mergeCell ref="D40:D47"/>
    <mergeCell ref="E40:E47"/>
    <mergeCell ref="B32:B39"/>
    <mergeCell ref="C32:C39"/>
    <mergeCell ref="D32:D39"/>
    <mergeCell ref="E32:E39"/>
    <mergeCell ref="N6:N7"/>
    <mergeCell ref="E8:E15"/>
    <mergeCell ref="B16:B23"/>
    <mergeCell ref="C16:C23"/>
    <mergeCell ref="D16:D23"/>
    <mergeCell ref="E16:E23"/>
    <mergeCell ref="A8:A47"/>
    <mergeCell ref="B8:B15"/>
    <mergeCell ref="C8:C15"/>
    <mergeCell ref="D8:D15"/>
    <mergeCell ref="A1:M1"/>
    <mergeCell ref="B6:B7"/>
    <mergeCell ref="A6:A7"/>
    <mergeCell ref="F6:F7"/>
    <mergeCell ref="A3:B3"/>
    <mergeCell ref="A4:G4"/>
    <mergeCell ref="C6:E6"/>
    <mergeCell ref="G6:I6"/>
    <mergeCell ref="J6:L6"/>
    <mergeCell ref="M6:M7"/>
    <mergeCell ref="B24:B31"/>
    <mergeCell ref="C24:C31"/>
  </mergeCells>
  <printOptions horizontalCentered="1" verticalCentered="1"/>
  <pageMargins left="0.70866141732283472" right="0.70866141732283472" top="0.74803149606299213" bottom="0.74803149606299213" header="0.31496062992125984" footer="0.31496062992125984"/>
  <pageSetup scale="40" orientation="landscape"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4"/>
  </sheetPr>
  <dimension ref="A1:T22"/>
  <sheetViews>
    <sheetView view="pageBreakPreview" topLeftCell="B1" zoomScale="90" zoomScaleNormal="80" zoomScaleSheetLayoutView="90" workbookViewId="0">
      <selection activeCell="I7" sqref="I7"/>
    </sheetView>
  </sheetViews>
  <sheetFormatPr baseColWidth="10" defaultColWidth="11.42578125" defaultRowHeight="15" x14ac:dyDescent="0.2"/>
  <cols>
    <col min="1" max="4" width="17.5703125" style="16" customWidth="1"/>
    <col min="5" max="7" width="16.140625" style="16" customWidth="1"/>
    <col min="8" max="8" width="16.42578125" style="16" customWidth="1"/>
    <col min="9" max="9" width="27.5703125" style="16" customWidth="1"/>
    <col min="10" max="10" width="5.85546875" style="16" customWidth="1"/>
    <col min="11" max="11" width="11" style="16" customWidth="1"/>
    <col min="12" max="12" width="11.140625" style="16" customWidth="1"/>
    <col min="13" max="13" width="16.42578125" style="16" customWidth="1"/>
    <col min="14" max="14" width="10.28515625" style="16" customWidth="1"/>
    <col min="15" max="15" width="12" style="16" customWidth="1"/>
    <col min="16" max="16" width="12.28515625" style="16" customWidth="1"/>
    <col min="17" max="17" width="15.42578125" style="16" customWidth="1"/>
    <col min="18" max="18" width="14" style="17" customWidth="1"/>
    <col min="19" max="19" width="17.28515625" style="17" customWidth="1"/>
    <col min="20" max="20" width="21.140625" style="16" customWidth="1"/>
    <col min="21" max="16384" width="11.42578125" style="17"/>
  </cols>
  <sheetData>
    <row r="1" spans="1:20" ht="29.25" customHeight="1" thickBot="1" x14ac:dyDescent="0.25">
      <c r="A1" s="1145" t="s">
        <v>938</v>
      </c>
      <c r="B1" s="1146"/>
      <c r="C1" s="1146"/>
      <c r="D1" s="1146"/>
      <c r="E1" s="1146"/>
      <c r="F1" s="1146"/>
      <c r="G1" s="1146"/>
      <c r="H1" s="1146"/>
      <c r="I1" s="1146"/>
      <c r="J1" s="1146"/>
      <c r="K1" s="1146"/>
      <c r="L1" s="1146"/>
      <c r="M1" s="1146"/>
      <c r="N1" s="1146"/>
      <c r="O1" s="1146"/>
      <c r="P1" s="1146"/>
      <c r="Q1" s="1146"/>
      <c r="R1" s="1146"/>
      <c r="S1" s="455" t="s">
        <v>939</v>
      </c>
      <c r="T1" s="17"/>
    </row>
    <row r="2" spans="1:20" ht="20.25" customHeight="1" thickBot="1" x14ac:dyDescent="0.25">
      <c r="A2" s="251"/>
      <c r="B2" s="251"/>
      <c r="C2" s="251"/>
      <c r="D2" s="251"/>
      <c r="E2" s="251"/>
      <c r="F2" s="251"/>
      <c r="G2" s="251"/>
      <c r="H2" s="251"/>
      <c r="I2" s="12"/>
      <c r="J2" s="251"/>
      <c r="K2" s="251"/>
      <c r="L2" s="251"/>
      <c r="M2" s="252"/>
      <c r="N2" s="252"/>
      <c r="O2" s="252"/>
      <c r="P2" s="252"/>
      <c r="Q2" s="252"/>
      <c r="R2" s="252"/>
      <c r="S2" s="252"/>
      <c r="T2" s="5"/>
    </row>
    <row r="3" spans="1:20" ht="26.25" customHeight="1" x14ac:dyDescent="0.2">
      <c r="A3" s="1147" t="s">
        <v>940</v>
      </c>
      <c r="B3" s="1148"/>
      <c r="C3" s="1148"/>
      <c r="D3" s="1148"/>
      <c r="E3" s="1148"/>
      <c r="F3" s="1148"/>
      <c r="G3" s="1148"/>
      <c r="H3" s="1149"/>
      <c r="I3" s="1147" t="s">
        <v>941</v>
      </c>
      <c r="J3" s="1154"/>
      <c r="K3" s="1154"/>
      <c r="L3" s="1154"/>
      <c r="M3" s="1155" t="s">
        <v>942</v>
      </c>
      <c r="N3" s="1154" t="s">
        <v>943</v>
      </c>
      <c r="O3" s="1154"/>
      <c r="P3" s="1154"/>
      <c r="Q3" s="1155" t="s">
        <v>944</v>
      </c>
      <c r="R3" s="1154" t="s">
        <v>945</v>
      </c>
      <c r="S3" s="1149"/>
      <c r="T3" s="17"/>
    </row>
    <row r="4" spans="1:20" ht="20.25" customHeight="1" thickBot="1" x14ac:dyDescent="0.25">
      <c r="A4" s="1150"/>
      <c r="B4" s="1151"/>
      <c r="C4" s="1151"/>
      <c r="D4" s="1152"/>
      <c r="E4" s="1152"/>
      <c r="F4" s="1152"/>
      <c r="G4" s="1152"/>
      <c r="H4" s="1153"/>
      <c r="I4" s="1161" t="s">
        <v>946</v>
      </c>
      <c r="J4" s="1157" t="s">
        <v>947</v>
      </c>
      <c r="K4" s="1157"/>
      <c r="L4" s="1157"/>
      <c r="M4" s="1156"/>
      <c r="N4" s="1157"/>
      <c r="O4" s="1157"/>
      <c r="P4" s="1157"/>
      <c r="Q4" s="1156"/>
      <c r="R4" s="1157"/>
      <c r="S4" s="1160"/>
      <c r="T4" s="17"/>
    </row>
    <row r="5" spans="1:20" ht="24.75" customHeight="1" x14ac:dyDescent="0.2">
      <c r="A5" s="1164" t="s">
        <v>948</v>
      </c>
      <c r="B5" s="1158" t="s">
        <v>949</v>
      </c>
      <c r="C5" s="1158" t="s">
        <v>950</v>
      </c>
      <c r="D5" s="1147" t="s">
        <v>951</v>
      </c>
      <c r="E5" s="1154"/>
      <c r="F5" s="1154"/>
      <c r="G5" s="1149"/>
      <c r="H5" s="1166" t="s">
        <v>952</v>
      </c>
      <c r="I5" s="1162"/>
      <c r="J5" s="1140" t="s">
        <v>953</v>
      </c>
      <c r="K5" s="1140" t="s">
        <v>954</v>
      </c>
      <c r="L5" s="1140" t="s">
        <v>955</v>
      </c>
      <c r="M5" s="1156"/>
      <c r="N5" s="1136" t="s">
        <v>956</v>
      </c>
      <c r="O5" s="1136" t="s">
        <v>957</v>
      </c>
      <c r="P5" s="1136" t="s">
        <v>958</v>
      </c>
      <c r="Q5" s="1156"/>
      <c r="R5" s="1136" t="s">
        <v>957</v>
      </c>
      <c r="S5" s="1138" t="s">
        <v>958</v>
      </c>
      <c r="T5" s="17"/>
    </row>
    <row r="6" spans="1:20" ht="41.25" customHeight="1" thickBot="1" x14ac:dyDescent="0.25">
      <c r="A6" s="1165"/>
      <c r="B6" s="1159"/>
      <c r="C6" s="1159"/>
      <c r="D6" s="325" t="s">
        <v>959</v>
      </c>
      <c r="E6" s="333" t="s">
        <v>960</v>
      </c>
      <c r="F6" s="333" t="s">
        <v>961</v>
      </c>
      <c r="G6" s="326" t="s">
        <v>962</v>
      </c>
      <c r="H6" s="1167"/>
      <c r="I6" s="1163"/>
      <c r="J6" s="1141"/>
      <c r="K6" s="1141"/>
      <c r="L6" s="1141"/>
      <c r="M6" s="1137"/>
      <c r="N6" s="1137"/>
      <c r="O6" s="1137"/>
      <c r="P6" s="1137"/>
      <c r="Q6" s="1137"/>
      <c r="R6" s="1137"/>
      <c r="S6" s="1139"/>
      <c r="T6" s="17"/>
    </row>
    <row r="7" spans="1:20" ht="398.45" customHeight="1" x14ac:dyDescent="0.2">
      <c r="A7" s="844" t="s">
        <v>1674</v>
      </c>
      <c r="B7" s="845" t="s">
        <v>1673</v>
      </c>
      <c r="C7" s="843"/>
      <c r="D7" s="843" t="s">
        <v>1675</v>
      </c>
      <c r="E7" s="843" t="s">
        <v>1676</v>
      </c>
      <c r="F7" s="851" t="s">
        <v>1677</v>
      </c>
      <c r="G7" s="843" t="s">
        <v>1671</v>
      </c>
      <c r="H7" s="843"/>
      <c r="I7" s="850" t="s">
        <v>1678</v>
      </c>
      <c r="J7" s="851" t="s">
        <v>1433</v>
      </c>
      <c r="K7" s="843"/>
      <c r="L7" s="843"/>
      <c r="M7" s="738" t="s">
        <v>1679</v>
      </c>
      <c r="N7" s="846">
        <v>2022</v>
      </c>
      <c r="O7" s="852">
        <v>17768</v>
      </c>
      <c r="P7" s="847" t="s">
        <v>1672</v>
      </c>
      <c r="Q7" s="848">
        <f>O7/O7*20</f>
        <v>20</v>
      </c>
      <c r="R7" s="849">
        <v>21763</v>
      </c>
      <c r="S7" s="848">
        <f>R7/O7*100-100</f>
        <v>22.484241332733006</v>
      </c>
      <c r="T7" s="17"/>
    </row>
    <row r="8" spans="1:20" ht="60" customHeight="1" x14ac:dyDescent="0.2">
      <c r="A8" s="182"/>
      <c r="B8" s="182"/>
      <c r="C8" s="182"/>
      <c r="D8" s="182"/>
      <c r="E8" s="182"/>
      <c r="F8" s="182"/>
      <c r="G8" s="182"/>
      <c r="H8" s="182"/>
      <c r="I8" s="182"/>
      <c r="J8" s="182"/>
      <c r="K8" s="182"/>
      <c r="L8" s="182"/>
      <c r="M8" s="62"/>
      <c r="N8" s="63"/>
      <c r="O8" s="63"/>
      <c r="P8" s="63"/>
      <c r="Q8" s="63"/>
      <c r="R8" s="62"/>
      <c r="S8" s="63"/>
      <c r="T8" s="17"/>
    </row>
    <row r="9" spans="1:20" ht="60" customHeight="1" x14ac:dyDescent="0.2">
      <c r="A9" s="182"/>
      <c r="B9" s="182"/>
      <c r="C9" s="182"/>
      <c r="D9" s="182"/>
      <c r="E9" s="182"/>
      <c r="F9" s="182"/>
      <c r="G9" s="182"/>
      <c r="H9" s="182"/>
      <c r="I9" s="182"/>
      <c r="J9" s="182"/>
      <c r="K9" s="182"/>
      <c r="L9" s="182"/>
      <c r="M9" s="62"/>
      <c r="N9" s="63"/>
      <c r="O9" s="63"/>
      <c r="P9" s="63"/>
      <c r="Q9" s="63"/>
      <c r="R9" s="62"/>
      <c r="S9" s="63"/>
      <c r="T9" s="17"/>
    </row>
    <row r="10" spans="1:20" ht="60" customHeight="1" x14ac:dyDescent="0.2">
      <c r="A10" s="182"/>
      <c r="B10" s="182"/>
      <c r="C10" s="182"/>
      <c r="D10" s="182"/>
      <c r="E10" s="182"/>
      <c r="F10" s="182"/>
      <c r="G10" s="182"/>
      <c r="H10" s="182"/>
      <c r="I10" s="182"/>
      <c r="J10" s="182"/>
      <c r="K10" s="182"/>
      <c r="L10" s="182"/>
      <c r="M10" s="62"/>
      <c r="N10" s="63"/>
      <c r="O10" s="63"/>
      <c r="P10" s="63"/>
      <c r="Q10" s="63"/>
      <c r="R10" s="62"/>
      <c r="S10" s="63"/>
      <c r="T10" s="17"/>
    </row>
    <row r="11" spans="1:20" ht="20.25" customHeight="1" thickBot="1" x14ac:dyDescent="0.25">
      <c r="T11" s="17"/>
    </row>
    <row r="12" spans="1:20" ht="45.75" customHeight="1" thickBot="1" x14ac:dyDescent="0.25">
      <c r="A12" s="148" t="s">
        <v>963</v>
      </c>
      <c r="B12" s="1142" t="s">
        <v>964</v>
      </c>
      <c r="C12" s="1143"/>
      <c r="D12" s="1143"/>
      <c r="E12" s="1143"/>
      <c r="F12" s="1143"/>
      <c r="G12" s="1143"/>
      <c r="H12" s="1143"/>
      <c r="I12" s="1143"/>
      <c r="J12" s="1143"/>
      <c r="K12" s="1143"/>
      <c r="L12" s="1143"/>
      <c r="M12" s="1143"/>
      <c r="N12" s="1143"/>
      <c r="O12" s="1143"/>
      <c r="P12" s="1143"/>
      <c r="Q12" s="1143"/>
      <c r="R12" s="1143"/>
      <c r="S12" s="1144"/>
      <c r="T12" s="17"/>
    </row>
    <row r="15" spans="1:20" ht="21" x14ac:dyDescent="0.35">
      <c r="O15" s="183"/>
    </row>
    <row r="16" spans="1:20" ht="15" customHeight="1" x14ac:dyDescent="0.2"/>
    <row r="17" spans="5:6" ht="15" customHeight="1" x14ac:dyDescent="0.2"/>
    <row r="18" spans="5:6" ht="15" hidden="1" customHeight="1" thickTop="1" thickBot="1" x14ac:dyDescent="0.25">
      <c r="E18" s="165" t="s">
        <v>965</v>
      </c>
      <c r="F18" s="184"/>
    </row>
    <row r="19" spans="5:6" ht="15" hidden="1" customHeight="1" thickTop="1" thickBot="1" x14ac:dyDescent="0.25">
      <c r="E19" s="165" t="s">
        <v>960</v>
      </c>
      <c r="F19" s="184"/>
    </row>
    <row r="20" spans="5:6" ht="33" hidden="1" thickTop="1" thickBot="1" x14ac:dyDescent="0.25">
      <c r="E20" s="165" t="s">
        <v>966</v>
      </c>
      <c r="F20" s="184"/>
    </row>
    <row r="21" spans="5:6" ht="33" hidden="1" thickTop="1" thickBot="1" x14ac:dyDescent="0.25">
      <c r="E21" s="165" t="s">
        <v>967</v>
      </c>
      <c r="F21" s="184"/>
    </row>
    <row r="22" spans="5:6" hidden="1" x14ac:dyDescent="0.2"/>
  </sheetData>
  <mergeCells count="23">
    <mergeCell ref="B12:S12"/>
    <mergeCell ref="A1:R1"/>
    <mergeCell ref="A3:H4"/>
    <mergeCell ref="I3:L3"/>
    <mergeCell ref="M3:M6"/>
    <mergeCell ref="N3:P4"/>
    <mergeCell ref="Q3:Q6"/>
    <mergeCell ref="B5:B6"/>
    <mergeCell ref="R3:S4"/>
    <mergeCell ref="I4:I6"/>
    <mergeCell ref="J4:L4"/>
    <mergeCell ref="A5:A6"/>
    <mergeCell ref="C5:C6"/>
    <mergeCell ref="D5:G5"/>
    <mergeCell ref="H5:H6"/>
    <mergeCell ref="J5:J6"/>
    <mergeCell ref="R5:R6"/>
    <mergeCell ref="S5:S6"/>
    <mergeCell ref="K5:K6"/>
    <mergeCell ref="L5:L6"/>
    <mergeCell ref="N5:N6"/>
    <mergeCell ref="O5:O6"/>
    <mergeCell ref="P5:P6"/>
  </mergeCells>
  <printOptions horizontalCentered="1" verticalCentered="1"/>
  <pageMargins left="0.31496062992125984" right="0.31496062992125984" top="0.98425196850393704" bottom="0.98425196850393704" header="0" footer="0"/>
  <pageSetup scale="46" orientation="landscape" horizontalDpi="4294967295" verticalDpi="4294967295"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4"/>
  </sheetPr>
  <dimension ref="A1:W50"/>
  <sheetViews>
    <sheetView view="pageBreakPreview" zoomScale="80" zoomScaleNormal="70" zoomScaleSheetLayoutView="80" workbookViewId="0">
      <selection activeCell="H27" sqref="H27"/>
    </sheetView>
  </sheetViews>
  <sheetFormatPr baseColWidth="10" defaultColWidth="11.42578125" defaultRowHeight="12.75" x14ac:dyDescent="0.2"/>
  <cols>
    <col min="1" max="1" width="41.28515625" style="11" customWidth="1"/>
    <col min="2" max="2" width="27.28515625" style="11" customWidth="1"/>
    <col min="3" max="3" width="20.28515625" style="11" customWidth="1"/>
    <col min="4" max="4" width="26" style="11" customWidth="1"/>
    <col min="5" max="5" width="24.140625" style="11" customWidth="1"/>
    <col min="6" max="6" width="4.5703125" style="11" customWidth="1"/>
    <col min="7" max="7" width="13.7109375" style="11" customWidth="1"/>
    <col min="8" max="8" width="29.28515625" style="11" customWidth="1"/>
    <col min="9" max="9" width="9.28515625" style="11" customWidth="1"/>
    <col min="10" max="16384" width="11.42578125" style="11"/>
  </cols>
  <sheetData>
    <row r="1" spans="1:23" ht="31.5" customHeight="1" thickBot="1" x14ac:dyDescent="0.45">
      <c r="A1" s="1196" t="s">
        <v>968</v>
      </c>
      <c r="B1" s="1197"/>
      <c r="C1" s="1197"/>
      <c r="D1" s="1197"/>
      <c r="E1" s="1197"/>
      <c r="F1" s="1197"/>
      <c r="G1" s="1197"/>
      <c r="H1" s="145" t="s">
        <v>48</v>
      </c>
      <c r="I1" s="18"/>
      <c r="J1" s="233"/>
      <c r="K1" s="233"/>
    </row>
    <row r="2" spans="1:23" ht="25.15" customHeight="1" thickBot="1" x14ac:dyDescent="0.4">
      <c r="A2" s="1219" t="s">
        <v>1497</v>
      </c>
      <c r="B2" s="1220"/>
      <c r="C2" s="1220"/>
      <c r="D2" s="1220"/>
      <c r="E2" s="1220"/>
      <c r="F2" s="1220"/>
      <c r="G2" s="1220"/>
      <c r="H2" s="1221"/>
      <c r="I2" s="233"/>
      <c r="J2" s="233"/>
      <c r="K2" s="233"/>
      <c r="L2" s="233"/>
      <c r="M2" s="233"/>
      <c r="N2" s="233"/>
      <c r="O2" s="233"/>
      <c r="P2" s="233"/>
      <c r="Q2" s="233"/>
      <c r="R2" s="233"/>
      <c r="S2" s="233"/>
      <c r="T2" s="233"/>
      <c r="U2" s="233"/>
      <c r="V2" s="233"/>
      <c r="W2" s="233"/>
    </row>
    <row r="3" spans="1:23" ht="63" customHeight="1" x14ac:dyDescent="0.25">
      <c r="A3" s="19" t="s">
        <v>970</v>
      </c>
      <c r="B3" s="1222" t="s">
        <v>1455</v>
      </c>
      <c r="C3" s="1223"/>
      <c r="D3" s="1223"/>
      <c r="E3" s="1223"/>
      <c r="F3" s="1223"/>
      <c r="G3" s="1223"/>
      <c r="H3" s="1224"/>
      <c r="I3" s="233"/>
      <c r="J3" s="185"/>
      <c r="K3" s="185"/>
      <c r="L3" s="185"/>
      <c r="M3" s="185"/>
      <c r="N3" s="185"/>
      <c r="O3" s="233"/>
      <c r="P3" s="233"/>
      <c r="Q3" s="233"/>
      <c r="R3" s="233"/>
      <c r="S3" s="233"/>
      <c r="T3" s="233"/>
      <c r="U3" s="233"/>
      <c r="V3" s="233"/>
      <c r="W3" s="233"/>
    </row>
    <row r="4" spans="1:23" ht="30" customHeight="1" x14ac:dyDescent="0.35">
      <c r="A4" s="20" t="s">
        <v>971</v>
      </c>
      <c r="B4" s="1225" t="s">
        <v>1456</v>
      </c>
      <c r="C4" s="1225"/>
      <c r="D4" s="1226"/>
      <c r="E4" s="350"/>
      <c r="F4" s="1229"/>
      <c r="G4" s="1229"/>
      <c r="H4" s="234"/>
      <c r="I4" s="233"/>
      <c r="J4" s="235"/>
      <c r="K4" s="235"/>
      <c r="L4" s="185"/>
      <c r="M4" s="185"/>
      <c r="N4" s="185"/>
      <c r="O4" s="233"/>
      <c r="P4" s="233"/>
      <c r="Q4" s="233"/>
      <c r="R4" s="233"/>
      <c r="S4" s="233"/>
      <c r="T4" s="233"/>
      <c r="U4" s="233"/>
      <c r="V4" s="233"/>
      <c r="W4" s="233"/>
    </row>
    <row r="5" spans="1:23" ht="75.599999999999994" customHeight="1" x14ac:dyDescent="0.2">
      <c r="A5" s="21" t="s">
        <v>972</v>
      </c>
      <c r="B5" s="1238" t="s">
        <v>1435</v>
      </c>
      <c r="C5" s="1239"/>
      <c r="D5" s="1239"/>
      <c r="E5" s="1239"/>
      <c r="F5" s="1239"/>
      <c r="G5" s="1239"/>
      <c r="H5" s="1240"/>
      <c r="I5" s="233"/>
      <c r="J5" s="235"/>
      <c r="K5" s="235"/>
      <c r="L5" s="185"/>
      <c r="M5" s="185"/>
      <c r="N5" s="185"/>
      <c r="O5" s="233"/>
      <c r="P5" s="233"/>
      <c r="Q5" s="233"/>
      <c r="R5" s="233"/>
      <c r="S5" s="233"/>
      <c r="T5" s="233"/>
      <c r="U5" s="233"/>
      <c r="V5" s="233"/>
      <c r="W5" s="233"/>
    </row>
    <row r="6" spans="1:23" ht="95.45" customHeight="1" thickBot="1" x14ac:dyDescent="0.25">
      <c r="A6" s="22" t="s">
        <v>973</v>
      </c>
      <c r="B6" s="1230" t="s">
        <v>1434</v>
      </c>
      <c r="C6" s="1230"/>
      <c r="D6" s="1230"/>
      <c r="E6" s="1230"/>
      <c r="F6" s="1230"/>
      <c r="G6" s="1230"/>
      <c r="H6" s="1231"/>
      <c r="I6" s="233"/>
      <c r="J6" s="185"/>
      <c r="K6" s="185"/>
      <c r="L6" s="185"/>
      <c r="M6" s="185"/>
      <c r="N6" s="185"/>
      <c r="O6" s="233"/>
      <c r="P6" s="233"/>
      <c r="Q6" s="233"/>
      <c r="R6" s="233"/>
      <c r="S6" s="233"/>
      <c r="T6" s="233"/>
      <c r="U6" s="233"/>
      <c r="V6" s="233"/>
      <c r="W6" s="233"/>
    </row>
    <row r="7" spans="1:23" ht="29.25" customHeight="1" thickBot="1" x14ac:dyDescent="0.4">
      <c r="A7" s="23"/>
      <c r="B7" s="236"/>
      <c r="C7" s="236"/>
      <c r="D7" s="236"/>
      <c r="E7" s="236"/>
      <c r="F7" s="236"/>
      <c r="G7" s="236"/>
      <c r="H7" s="236"/>
      <c r="I7" s="233"/>
      <c r="J7" s="185"/>
      <c r="K7" s="185"/>
      <c r="L7" s="185"/>
      <c r="M7" s="185"/>
      <c r="N7" s="185"/>
      <c r="O7" s="233"/>
      <c r="P7" s="233"/>
      <c r="Q7" s="233"/>
      <c r="R7" s="233"/>
      <c r="S7" s="233"/>
      <c r="T7" s="233"/>
      <c r="U7" s="233"/>
      <c r="V7" s="233"/>
      <c r="W7" s="233"/>
    </row>
    <row r="8" spans="1:23" ht="49.15" customHeight="1" x14ac:dyDescent="0.2">
      <c r="A8" s="19" t="s">
        <v>974</v>
      </c>
      <c r="B8" s="1232" t="s">
        <v>1437</v>
      </c>
      <c r="C8" s="1233"/>
      <c r="D8" s="1233"/>
      <c r="E8" s="1233"/>
      <c r="F8" s="1233"/>
      <c r="G8" s="1233"/>
      <c r="H8" s="1234"/>
      <c r="I8" s="233"/>
      <c r="J8" s="233"/>
      <c r="K8" s="233"/>
      <c r="L8" s="233"/>
      <c r="M8" s="233"/>
      <c r="N8" s="233"/>
      <c r="O8" s="233"/>
      <c r="P8" s="233"/>
      <c r="Q8" s="233"/>
      <c r="R8" s="233"/>
      <c r="S8" s="233"/>
      <c r="T8" s="233"/>
      <c r="U8" s="233"/>
      <c r="V8" s="233"/>
      <c r="W8" s="233"/>
    </row>
    <row r="9" spans="1:23" ht="48.6" customHeight="1" x14ac:dyDescent="0.2">
      <c r="A9" s="24" t="s">
        <v>975</v>
      </c>
      <c r="B9" s="1235" t="s">
        <v>1438</v>
      </c>
      <c r="C9" s="1236"/>
      <c r="D9" s="1236"/>
      <c r="E9" s="1236"/>
      <c r="F9" s="1236"/>
      <c r="G9" s="1236"/>
      <c r="H9" s="1237"/>
      <c r="I9" s="233"/>
      <c r="J9" s="233"/>
      <c r="K9" s="233"/>
      <c r="L9" s="233"/>
      <c r="M9" s="233"/>
      <c r="N9" s="233"/>
      <c r="O9" s="233"/>
      <c r="P9" s="233"/>
      <c r="Q9" s="233"/>
      <c r="R9" s="233"/>
      <c r="S9" s="233"/>
      <c r="T9" s="233"/>
      <c r="U9" s="233"/>
      <c r="V9" s="233"/>
      <c r="W9" s="233"/>
    </row>
    <row r="10" spans="1:23" ht="41.45" customHeight="1" thickBot="1" x14ac:dyDescent="0.25">
      <c r="A10" s="25" t="s">
        <v>944</v>
      </c>
      <c r="B10" s="1227" t="s">
        <v>1439</v>
      </c>
      <c r="C10" s="1227"/>
      <c r="D10" s="1227"/>
      <c r="E10" s="1227"/>
      <c r="F10" s="1227"/>
      <c r="G10" s="1227"/>
      <c r="H10" s="1228"/>
      <c r="I10" s="233"/>
      <c r="J10" s="233"/>
      <c r="K10" s="233"/>
      <c r="L10" s="233"/>
      <c r="M10" s="233"/>
      <c r="N10" s="233"/>
      <c r="O10" s="233"/>
      <c r="P10" s="233"/>
      <c r="Q10" s="233"/>
      <c r="R10" s="233"/>
      <c r="S10" s="233"/>
      <c r="T10" s="233"/>
      <c r="U10" s="233"/>
      <c r="V10" s="233"/>
      <c r="W10" s="233"/>
    </row>
    <row r="11" spans="1:23" ht="17.25" customHeight="1" thickBot="1" x14ac:dyDescent="0.3">
      <c r="A11" s="237"/>
      <c r="B11" s="238"/>
      <c r="C11" s="238"/>
      <c r="D11" s="238"/>
      <c r="E11" s="238"/>
      <c r="F11" s="238"/>
      <c r="G11" s="238"/>
      <c r="H11" s="238"/>
      <c r="I11" s="233"/>
      <c r="J11" s="233"/>
      <c r="K11" s="233"/>
      <c r="L11" s="233"/>
      <c r="M11" s="233"/>
      <c r="N11" s="233"/>
      <c r="O11" s="233"/>
      <c r="P11" s="233"/>
      <c r="Q11" s="233"/>
      <c r="R11" s="233"/>
      <c r="S11" s="233"/>
      <c r="T11" s="233"/>
      <c r="U11" s="233"/>
      <c r="V11" s="233"/>
      <c r="W11" s="233"/>
    </row>
    <row r="12" spans="1:23" ht="30" customHeight="1" x14ac:dyDescent="0.2">
      <c r="A12" s="149" t="s">
        <v>976</v>
      </c>
      <c r="B12" s="229" t="s">
        <v>977</v>
      </c>
      <c r="C12" s="229" t="s">
        <v>978</v>
      </c>
      <c r="D12" s="229" t="s">
        <v>867</v>
      </c>
      <c r="E12" s="230" t="s">
        <v>868</v>
      </c>
      <c r="F12" s="1217"/>
      <c r="G12" s="1218"/>
      <c r="H12" s="1218"/>
      <c r="I12" s="1218"/>
      <c r="J12" s="1218"/>
      <c r="K12" s="1218"/>
      <c r="L12" s="1218"/>
      <c r="M12" s="1218"/>
      <c r="N12" s="233"/>
      <c r="O12" s="233"/>
      <c r="P12" s="233"/>
      <c r="Q12" s="233"/>
      <c r="R12" s="233"/>
      <c r="S12" s="233"/>
    </row>
    <row r="13" spans="1:23" ht="30" customHeight="1" x14ac:dyDescent="0.35">
      <c r="A13" s="68"/>
      <c r="B13" s="647" t="s">
        <v>1433</v>
      </c>
      <c r="C13" s="647" t="s">
        <v>1433</v>
      </c>
      <c r="D13" s="647" t="s">
        <v>1433</v>
      </c>
      <c r="E13" s="648" t="s">
        <v>1433</v>
      </c>
      <c r="F13" s="26"/>
      <c r="G13" s="26"/>
      <c r="H13" s="26"/>
      <c r="I13" s="26"/>
      <c r="J13" s="185"/>
      <c r="K13" s="185"/>
      <c r="L13" s="185"/>
      <c r="M13" s="185"/>
      <c r="N13" s="233"/>
      <c r="O13" s="233"/>
      <c r="P13" s="233"/>
      <c r="Q13" s="233"/>
      <c r="R13" s="233"/>
      <c r="S13" s="233"/>
    </row>
    <row r="14" spans="1:23" ht="30" customHeight="1" x14ac:dyDescent="0.2">
      <c r="A14" s="150" t="s">
        <v>979</v>
      </c>
      <c r="B14" s="231" t="s">
        <v>980</v>
      </c>
      <c r="C14" s="231" t="s">
        <v>981</v>
      </c>
      <c r="D14" s="231" t="s">
        <v>982</v>
      </c>
      <c r="E14" s="232" t="s">
        <v>983</v>
      </c>
      <c r="F14" s="1200"/>
      <c r="G14" s="1201"/>
      <c r="H14" s="1201"/>
      <c r="I14" s="1201"/>
      <c r="J14" s="185"/>
      <c r="K14" s="185"/>
      <c r="L14" s="185"/>
      <c r="M14" s="185"/>
      <c r="N14" s="233"/>
      <c r="O14" s="233"/>
      <c r="P14" s="233"/>
      <c r="Q14" s="233"/>
      <c r="R14" s="233"/>
      <c r="S14" s="233"/>
      <c r="T14" s="233"/>
      <c r="U14" s="233"/>
      <c r="V14" s="233"/>
    </row>
    <row r="15" spans="1:23" ht="30" customHeight="1" thickBot="1" x14ac:dyDescent="0.4">
      <c r="A15" s="25"/>
      <c r="B15" s="649" t="s">
        <v>1433</v>
      </c>
      <c r="C15" s="649" t="s">
        <v>1433</v>
      </c>
      <c r="D15" s="649" t="s">
        <v>1433</v>
      </c>
      <c r="E15" s="650" t="s">
        <v>1433</v>
      </c>
      <c r="F15" s="1200"/>
      <c r="G15" s="1201"/>
      <c r="H15" s="1201"/>
      <c r="I15" s="1201"/>
      <c r="J15" s="185"/>
      <c r="K15" s="185"/>
      <c r="L15" s="185"/>
      <c r="M15" s="185"/>
      <c r="N15" s="233"/>
      <c r="O15" s="233"/>
      <c r="P15" s="233"/>
      <c r="Q15" s="233"/>
      <c r="R15" s="233"/>
      <c r="S15" s="233"/>
      <c r="T15" s="233"/>
      <c r="U15" s="233"/>
      <c r="V15" s="233"/>
    </row>
    <row r="16" spans="1:23" ht="30" customHeight="1" thickBot="1" x14ac:dyDescent="0.4">
      <c r="A16" s="27"/>
      <c r="B16" s="28"/>
      <c r="C16" s="28"/>
      <c r="D16" s="28"/>
      <c r="E16" s="29"/>
      <c r="F16" s="29"/>
      <c r="G16" s="29"/>
      <c r="H16" s="30"/>
      <c r="I16" s="26"/>
      <c r="J16" s="185"/>
      <c r="K16" s="185"/>
      <c r="L16" s="185"/>
      <c r="M16" s="185"/>
      <c r="N16" s="233"/>
      <c r="O16" s="233"/>
      <c r="P16" s="233"/>
      <c r="Q16" s="233"/>
      <c r="R16" s="233"/>
      <c r="S16" s="233"/>
      <c r="T16" s="233"/>
      <c r="U16" s="233"/>
      <c r="V16" s="233"/>
      <c r="W16" s="233"/>
    </row>
    <row r="17" spans="1:23" ht="26.25" customHeight="1" x14ac:dyDescent="0.35">
      <c r="A17" s="149" t="s">
        <v>984</v>
      </c>
      <c r="B17" s="1202">
        <v>2023</v>
      </c>
      <c r="C17" s="1202">
        <v>2024</v>
      </c>
      <c r="D17" s="1202">
        <v>2025</v>
      </c>
      <c r="E17" s="1204">
        <v>2026</v>
      </c>
      <c r="F17" s="1204">
        <v>2027</v>
      </c>
      <c r="G17" s="1213"/>
      <c r="H17" s="31"/>
      <c r="I17" s="26"/>
      <c r="J17" s="185"/>
      <c r="K17" s="185"/>
      <c r="L17" s="185"/>
      <c r="M17" s="185"/>
      <c r="N17" s="233"/>
      <c r="O17" s="233"/>
      <c r="P17" s="233"/>
      <c r="Q17" s="233"/>
      <c r="R17" s="233"/>
      <c r="S17" s="233"/>
      <c r="T17" s="233"/>
      <c r="U17" s="233"/>
      <c r="V17" s="233"/>
      <c r="W17" s="233"/>
    </row>
    <row r="18" spans="1:23" ht="30" customHeight="1" x14ac:dyDescent="0.35">
      <c r="A18" s="151" t="s">
        <v>985</v>
      </c>
      <c r="B18" s="1203"/>
      <c r="C18" s="1203"/>
      <c r="D18" s="1203"/>
      <c r="E18" s="1205"/>
      <c r="F18" s="1205"/>
      <c r="G18" s="1214"/>
      <c r="H18" s="31"/>
      <c r="I18" s="26"/>
      <c r="J18" s="185"/>
      <c r="K18" s="185"/>
      <c r="L18" s="185"/>
      <c r="M18" s="185"/>
      <c r="N18" s="233"/>
      <c r="O18" s="233"/>
      <c r="P18" s="233"/>
      <c r="Q18" s="233"/>
      <c r="R18" s="233"/>
      <c r="S18" s="233"/>
      <c r="T18" s="233"/>
      <c r="U18" s="233"/>
      <c r="V18" s="233"/>
      <c r="W18" s="233"/>
    </row>
    <row r="19" spans="1:23" ht="63" customHeight="1" thickBot="1" x14ac:dyDescent="0.4">
      <c r="A19" s="25" t="s">
        <v>986</v>
      </c>
      <c r="B19" s="602">
        <v>0.55000000000000004</v>
      </c>
      <c r="C19" s="69"/>
      <c r="D19" s="69"/>
      <c r="E19" s="69"/>
      <c r="F19" s="1215"/>
      <c r="G19" s="1216"/>
      <c r="H19" s="31"/>
      <c r="I19" s="26"/>
      <c r="J19" s="185"/>
      <c r="K19" s="185"/>
      <c r="L19" s="185"/>
      <c r="M19" s="185"/>
      <c r="N19" s="233"/>
      <c r="O19" s="233"/>
      <c r="P19" s="233"/>
      <c r="Q19" s="233"/>
      <c r="R19" s="233"/>
      <c r="S19" s="233"/>
      <c r="T19" s="233"/>
      <c r="U19" s="233"/>
      <c r="V19" s="233"/>
      <c r="W19" s="233"/>
    </row>
    <row r="20" spans="1:23" ht="51.75" customHeight="1" thickBot="1" x14ac:dyDescent="0.4">
      <c r="A20" s="27"/>
      <c r="B20" s="38"/>
      <c r="C20" s="38"/>
      <c r="D20" s="38"/>
      <c r="E20" s="38"/>
      <c r="F20" s="38"/>
      <c r="G20" s="38"/>
      <c r="H20" s="31"/>
      <c r="I20" s="26"/>
      <c r="J20" s="185"/>
      <c r="K20" s="185"/>
      <c r="L20" s="185"/>
      <c r="M20" s="185"/>
      <c r="N20" s="233"/>
      <c r="O20" s="233"/>
      <c r="P20" s="233"/>
      <c r="Q20" s="233"/>
      <c r="R20" s="233"/>
      <c r="S20" s="233"/>
      <c r="T20" s="233"/>
      <c r="U20" s="233"/>
      <c r="V20" s="233"/>
      <c r="W20" s="233"/>
    </row>
    <row r="21" spans="1:23" ht="36" customHeight="1" thickBot="1" x14ac:dyDescent="0.4">
      <c r="A21" s="70" t="s">
        <v>987</v>
      </c>
      <c r="B21" s="61"/>
      <c r="C21" s="61"/>
      <c r="D21" s="61"/>
      <c r="E21" s="61"/>
      <c r="F21" s="61"/>
      <c r="G21" s="61"/>
      <c r="H21" s="31"/>
      <c r="I21" s="26"/>
      <c r="J21" s="185"/>
      <c r="K21" s="185"/>
      <c r="L21" s="185"/>
      <c r="M21" s="185"/>
      <c r="N21" s="233"/>
      <c r="O21" s="233"/>
      <c r="P21" s="233"/>
      <c r="Q21" s="233"/>
      <c r="R21" s="233"/>
      <c r="S21" s="233"/>
      <c r="T21" s="233"/>
      <c r="U21" s="233"/>
      <c r="V21" s="233"/>
      <c r="W21" s="233"/>
    </row>
    <row r="22" spans="1:23" ht="40.5" customHeight="1" x14ac:dyDescent="0.35">
      <c r="A22" s="71" t="s">
        <v>956</v>
      </c>
      <c r="B22" s="72" t="s">
        <v>988</v>
      </c>
      <c r="C22" s="61"/>
      <c r="D22" s="61"/>
      <c r="E22" s="61"/>
      <c r="F22" s="61"/>
      <c r="G22" s="31"/>
      <c r="H22" s="26"/>
      <c r="I22" s="185"/>
      <c r="J22" s="185"/>
      <c r="K22" s="185"/>
      <c r="L22" s="185"/>
      <c r="M22" s="233"/>
      <c r="N22" s="233"/>
      <c r="O22" s="233"/>
      <c r="P22" s="233"/>
      <c r="Q22" s="233"/>
      <c r="R22" s="233"/>
      <c r="S22" s="233"/>
      <c r="T22" s="233"/>
      <c r="U22" s="233"/>
      <c r="V22" s="233"/>
    </row>
    <row r="23" spans="1:23" ht="50.1" customHeight="1" x14ac:dyDescent="0.35">
      <c r="A23" s="73">
        <v>2016</v>
      </c>
      <c r="B23" s="74"/>
      <c r="C23" s="61"/>
      <c r="D23" s="61"/>
      <c r="E23" s="61"/>
      <c r="F23" s="31"/>
      <c r="G23" s="26"/>
      <c r="H23" s="185"/>
      <c r="I23" s="185"/>
      <c r="J23" s="185"/>
      <c r="K23" s="185"/>
      <c r="L23" s="233"/>
      <c r="M23" s="233"/>
      <c r="N23" s="233"/>
      <c r="O23" s="233"/>
      <c r="P23" s="233"/>
      <c r="Q23" s="233"/>
      <c r="R23" s="233"/>
      <c r="S23" s="233"/>
      <c r="T23" s="233"/>
      <c r="U23" s="233"/>
    </row>
    <row r="24" spans="1:23" ht="50.1" customHeight="1" x14ac:dyDescent="0.35">
      <c r="A24" s="73">
        <v>2017</v>
      </c>
      <c r="B24" s="642">
        <v>10779</v>
      </c>
      <c r="C24" s="61"/>
      <c r="D24" s="61"/>
      <c r="E24" s="61"/>
      <c r="F24" s="31"/>
      <c r="G24" s="26"/>
      <c r="H24" s="185"/>
      <c r="I24" s="185"/>
      <c r="J24" s="185"/>
      <c r="K24" s="185"/>
      <c r="L24" s="233"/>
      <c r="M24" s="233"/>
      <c r="N24" s="233"/>
      <c r="O24" s="233"/>
      <c r="P24" s="233"/>
      <c r="Q24" s="233"/>
      <c r="R24" s="233"/>
      <c r="S24" s="233"/>
      <c r="T24" s="233"/>
      <c r="U24" s="233"/>
    </row>
    <row r="25" spans="1:23" ht="50.1" customHeight="1" x14ac:dyDescent="0.35">
      <c r="A25" s="73">
        <v>2018</v>
      </c>
      <c r="B25" s="642">
        <v>10779</v>
      </c>
      <c r="C25" s="61"/>
      <c r="D25" s="61"/>
      <c r="E25" s="61"/>
      <c r="F25" s="31"/>
      <c r="G25" s="26"/>
      <c r="H25" s="185"/>
      <c r="I25" s="185"/>
      <c r="J25" s="185"/>
      <c r="K25" s="185"/>
      <c r="L25" s="233"/>
      <c r="M25" s="233"/>
      <c r="N25" s="233"/>
      <c r="O25" s="233"/>
      <c r="P25" s="233"/>
      <c r="Q25" s="233"/>
      <c r="R25" s="233"/>
      <c r="S25" s="233"/>
      <c r="T25" s="233"/>
      <c r="U25" s="233"/>
    </row>
    <row r="26" spans="1:23" ht="50.1" customHeight="1" x14ac:dyDescent="0.35">
      <c r="A26" s="73">
        <v>2019</v>
      </c>
      <c r="B26" s="642">
        <v>11092</v>
      </c>
      <c r="C26" s="61"/>
      <c r="D26" s="61"/>
      <c r="E26" s="61"/>
      <c r="F26" s="31"/>
      <c r="G26" s="26"/>
      <c r="H26" s="185"/>
      <c r="I26" s="185"/>
      <c r="J26" s="185"/>
      <c r="K26" s="185"/>
      <c r="L26" s="233"/>
      <c r="M26" s="233"/>
      <c r="N26" s="233"/>
      <c r="O26" s="233"/>
      <c r="P26" s="233"/>
      <c r="Q26" s="233"/>
      <c r="R26" s="233"/>
      <c r="S26" s="233"/>
      <c r="T26" s="233"/>
      <c r="U26" s="233"/>
    </row>
    <row r="27" spans="1:23" ht="50.1" customHeight="1" x14ac:dyDescent="0.35">
      <c r="A27" s="73">
        <v>2020</v>
      </c>
      <c r="B27" s="642">
        <v>11524</v>
      </c>
      <c r="C27" s="61"/>
      <c r="D27" s="61"/>
      <c r="E27" s="61"/>
      <c r="F27" s="31"/>
      <c r="G27" s="26"/>
      <c r="H27" s="185"/>
      <c r="I27" s="185"/>
      <c r="J27" s="185"/>
      <c r="K27" s="185"/>
      <c r="L27" s="233"/>
      <c r="M27" s="233"/>
      <c r="N27" s="233"/>
      <c r="O27" s="233"/>
      <c r="P27" s="233"/>
      <c r="Q27" s="233"/>
      <c r="R27" s="233"/>
      <c r="S27" s="233"/>
      <c r="T27" s="233"/>
      <c r="U27" s="233"/>
    </row>
    <row r="28" spans="1:23" ht="50.1" customHeight="1" thickBot="1" x14ac:dyDescent="0.4">
      <c r="A28" s="73">
        <v>2021</v>
      </c>
      <c r="B28" s="643">
        <v>11582</v>
      </c>
      <c r="C28" s="61"/>
      <c r="D28" s="61"/>
      <c r="E28" s="61"/>
      <c r="F28" s="31"/>
      <c r="G28" s="26"/>
      <c r="H28" s="185"/>
      <c r="I28" s="185"/>
      <c r="J28" s="185"/>
      <c r="K28" s="185"/>
      <c r="L28" s="233"/>
      <c r="M28" s="233"/>
      <c r="N28" s="233"/>
      <c r="O28" s="233"/>
      <c r="P28" s="233"/>
      <c r="Q28" s="233"/>
      <c r="R28" s="233"/>
      <c r="S28" s="233"/>
      <c r="T28" s="233"/>
      <c r="U28" s="233"/>
    </row>
    <row r="29" spans="1:23" ht="50.1" customHeight="1" thickBot="1" x14ac:dyDescent="0.4">
      <c r="A29" s="73">
        <v>2022</v>
      </c>
      <c r="B29" s="75"/>
      <c r="C29" s="26"/>
      <c r="D29" s="26"/>
      <c r="E29" s="26"/>
      <c r="F29" s="26"/>
      <c r="G29" s="26"/>
      <c r="H29" s="185"/>
      <c r="I29" s="185"/>
      <c r="J29" s="185"/>
      <c r="K29" s="185"/>
      <c r="L29" s="233"/>
      <c r="M29" s="233"/>
      <c r="N29" s="233"/>
      <c r="O29" s="233"/>
      <c r="P29" s="233"/>
      <c r="Q29" s="233"/>
      <c r="R29" s="233"/>
      <c r="S29" s="233"/>
      <c r="T29" s="233"/>
      <c r="U29" s="233"/>
    </row>
    <row r="30" spans="1:23" ht="49.15" customHeight="1" thickBot="1" x14ac:dyDescent="0.4">
      <c r="A30" s="73"/>
      <c r="B30" s="61"/>
      <c r="C30" s="26"/>
      <c r="D30" s="26"/>
      <c r="E30" s="26"/>
      <c r="F30" s="26"/>
      <c r="G30" s="26"/>
      <c r="H30" s="185"/>
      <c r="I30" s="185"/>
      <c r="J30" s="185"/>
      <c r="K30" s="185"/>
      <c r="L30" s="233"/>
      <c r="M30" s="233"/>
      <c r="N30" s="233"/>
      <c r="O30" s="233"/>
      <c r="P30" s="233"/>
      <c r="Q30" s="233"/>
      <c r="R30" s="233"/>
      <c r="S30" s="233"/>
      <c r="T30" s="233"/>
      <c r="U30" s="233"/>
    </row>
    <row r="31" spans="1:23" ht="30" customHeight="1" thickBot="1" x14ac:dyDescent="0.25">
      <c r="A31" s="1206" t="s">
        <v>989</v>
      </c>
      <c r="B31" s="1207"/>
      <c r="C31" s="1207"/>
      <c r="D31" s="1208"/>
      <c r="E31" s="32"/>
      <c r="F31" s="32"/>
      <c r="G31" s="32"/>
      <c r="H31" s="32"/>
      <c r="I31" s="185"/>
      <c r="J31" s="185"/>
      <c r="K31" s="185"/>
      <c r="L31" s="185"/>
      <c r="M31" s="185"/>
      <c r="N31" s="233"/>
      <c r="O31" s="233"/>
      <c r="P31" s="233"/>
      <c r="Q31" s="233"/>
      <c r="R31" s="233"/>
      <c r="S31" s="233"/>
      <c r="T31" s="233"/>
      <c r="U31" s="233"/>
      <c r="V31" s="233"/>
      <c r="W31" s="233"/>
    </row>
    <row r="32" spans="1:23" ht="53.45" customHeight="1" x14ac:dyDescent="0.2">
      <c r="A32" s="76" t="s">
        <v>990</v>
      </c>
      <c r="B32" s="1209" t="s">
        <v>1440</v>
      </c>
      <c r="C32" s="1209"/>
      <c r="D32" s="1209"/>
      <c r="E32" s="1210"/>
      <c r="F32" s="32"/>
      <c r="G32" s="32"/>
      <c r="H32" s="32"/>
      <c r="I32" s="185"/>
      <c r="J32" s="185"/>
      <c r="K32" s="185"/>
      <c r="L32" s="185"/>
      <c r="M32" s="185"/>
      <c r="N32" s="233"/>
      <c r="O32" s="233"/>
      <c r="P32" s="233"/>
      <c r="Q32" s="233"/>
      <c r="R32" s="233"/>
      <c r="S32" s="233"/>
      <c r="T32" s="233"/>
      <c r="U32" s="233"/>
      <c r="V32" s="233"/>
      <c r="W32" s="233"/>
    </row>
    <row r="33" spans="1:23" ht="61.9" customHeight="1" x14ac:dyDescent="0.2">
      <c r="A33" s="77" t="s">
        <v>991</v>
      </c>
      <c r="B33" s="1209" t="s">
        <v>1441</v>
      </c>
      <c r="C33" s="1211"/>
      <c r="D33" s="1211"/>
      <c r="E33" s="1212"/>
      <c r="F33" s="32"/>
      <c r="G33" s="32"/>
      <c r="H33" s="32"/>
      <c r="I33" s="185"/>
      <c r="J33" s="185"/>
      <c r="K33" s="185"/>
      <c r="L33" s="185"/>
      <c r="M33" s="185"/>
      <c r="N33" s="233"/>
      <c r="O33" s="233"/>
      <c r="P33" s="233"/>
      <c r="Q33" s="233"/>
      <c r="R33" s="233"/>
      <c r="S33" s="233"/>
      <c r="T33" s="233"/>
      <c r="U33" s="233"/>
      <c r="V33" s="233"/>
      <c r="W33" s="233"/>
    </row>
    <row r="34" spans="1:23" ht="58.9" customHeight="1" thickBot="1" x14ac:dyDescent="0.25">
      <c r="A34" s="78" t="s">
        <v>992</v>
      </c>
      <c r="B34" s="1198" t="s">
        <v>1442</v>
      </c>
      <c r="C34" s="1198"/>
      <c r="D34" s="1198"/>
      <c r="E34" s="1199"/>
      <c r="F34" s="32"/>
      <c r="G34" s="32"/>
      <c r="H34" s="32"/>
      <c r="I34" s="185"/>
      <c r="J34" s="185"/>
      <c r="K34" s="185"/>
      <c r="L34" s="185"/>
      <c r="M34" s="185"/>
      <c r="N34" s="233"/>
      <c r="O34" s="233"/>
      <c r="P34" s="233"/>
      <c r="Q34" s="233"/>
      <c r="R34" s="233"/>
      <c r="S34" s="233"/>
      <c r="T34" s="233"/>
      <c r="U34" s="233"/>
      <c r="V34" s="233"/>
      <c r="W34" s="233"/>
    </row>
    <row r="35" spans="1:23" ht="44.25" customHeight="1" x14ac:dyDescent="0.2">
      <c r="A35" s="33"/>
      <c r="B35" s="34"/>
      <c r="C35" s="34"/>
      <c r="D35" s="34"/>
      <c r="E35" s="34"/>
      <c r="F35" s="32"/>
      <c r="G35" s="32"/>
      <c r="H35" s="32"/>
      <c r="I35" s="185"/>
      <c r="J35" s="185"/>
      <c r="K35" s="185"/>
      <c r="L35" s="185"/>
      <c r="M35" s="185"/>
      <c r="N35" s="233"/>
      <c r="O35" s="233"/>
      <c r="P35" s="233"/>
      <c r="Q35" s="233"/>
      <c r="R35" s="233"/>
      <c r="S35" s="233"/>
      <c r="T35" s="233"/>
      <c r="U35" s="233"/>
      <c r="V35" s="233"/>
      <c r="W35" s="233"/>
    </row>
    <row r="36" spans="1:23" ht="25.5" customHeight="1" thickBot="1" x14ac:dyDescent="0.25">
      <c r="A36" s="33"/>
      <c r="B36" s="34"/>
      <c r="C36" s="34"/>
      <c r="D36" s="34"/>
      <c r="E36" s="34"/>
      <c r="F36" s="32"/>
      <c r="G36" s="32"/>
      <c r="H36" s="32"/>
      <c r="I36" s="185"/>
      <c r="J36" s="185"/>
      <c r="K36" s="185"/>
      <c r="L36" s="185"/>
      <c r="M36" s="185"/>
      <c r="N36" s="233"/>
      <c r="O36" s="233"/>
      <c r="P36" s="233"/>
      <c r="Q36" s="233"/>
      <c r="R36" s="233"/>
      <c r="S36" s="233"/>
      <c r="T36" s="233"/>
      <c r="U36" s="233"/>
      <c r="V36" s="233"/>
      <c r="W36" s="233"/>
    </row>
    <row r="37" spans="1:23" ht="46.5" customHeight="1" thickBot="1" x14ac:dyDescent="0.25">
      <c r="A37" s="1179" t="s">
        <v>993</v>
      </c>
      <c r="B37" s="1180"/>
      <c r="C37" s="35"/>
      <c r="D37" s="35"/>
      <c r="E37" s="35"/>
      <c r="F37" s="36"/>
      <c r="G37" s="36"/>
      <c r="H37" s="36"/>
      <c r="I37" s="233"/>
      <c r="J37" s="233"/>
      <c r="K37" s="233"/>
      <c r="L37" s="233"/>
      <c r="M37" s="233"/>
      <c r="N37" s="233"/>
      <c r="O37" s="233"/>
      <c r="P37" s="233"/>
      <c r="Q37" s="233"/>
      <c r="R37" s="233"/>
      <c r="S37" s="233"/>
      <c r="T37" s="233"/>
      <c r="U37" s="233"/>
      <c r="V37" s="233"/>
      <c r="W37" s="233"/>
    </row>
    <row r="38" spans="1:23" ht="30" customHeight="1" thickBot="1" x14ac:dyDescent="0.25">
      <c r="A38" s="1181" t="s">
        <v>994</v>
      </c>
      <c r="B38" s="1182"/>
      <c r="C38" s="1182"/>
      <c r="D38" s="1182"/>
      <c r="E38" s="1182"/>
      <c r="F38" s="1182"/>
      <c r="G38" s="1182"/>
      <c r="H38" s="1183"/>
      <c r="I38" s="1184" t="s">
        <v>995</v>
      </c>
      <c r="J38" s="233"/>
      <c r="K38" s="233"/>
      <c r="L38" s="233"/>
      <c r="M38" s="233"/>
      <c r="N38" s="233"/>
      <c r="O38" s="233"/>
      <c r="P38" s="233"/>
      <c r="Q38" s="233"/>
      <c r="R38" s="233"/>
      <c r="S38" s="233"/>
      <c r="T38" s="233"/>
      <c r="U38" s="233"/>
      <c r="V38" s="233"/>
      <c r="W38" s="233"/>
    </row>
    <row r="39" spans="1:23" ht="67.5" customHeight="1" x14ac:dyDescent="0.2">
      <c r="A39" s="239" t="s">
        <v>996</v>
      </c>
      <c r="B39" s="1187" t="s">
        <v>997</v>
      </c>
      <c r="C39" s="1187"/>
      <c r="D39" s="1187" t="s">
        <v>998</v>
      </c>
      <c r="E39" s="1187"/>
      <c r="F39" s="1187" t="s">
        <v>997</v>
      </c>
      <c r="G39" s="1187"/>
      <c r="H39" s="1188"/>
      <c r="I39" s="1185"/>
      <c r="J39" s="233"/>
      <c r="K39" s="233"/>
      <c r="L39" s="233"/>
      <c r="M39" s="233"/>
      <c r="N39" s="233"/>
      <c r="O39" s="233"/>
      <c r="P39" s="233"/>
      <c r="Q39" s="233"/>
      <c r="R39" s="233"/>
      <c r="S39" s="233"/>
      <c r="T39" s="233"/>
      <c r="U39" s="233"/>
      <c r="V39" s="233"/>
      <c r="W39" s="233"/>
    </row>
    <row r="40" spans="1:23" ht="83.25" customHeight="1" x14ac:dyDescent="0.2">
      <c r="A40" s="327" t="s">
        <v>999</v>
      </c>
      <c r="B40" s="1189" t="s">
        <v>1000</v>
      </c>
      <c r="C40" s="1189"/>
      <c r="D40" s="1189" t="s">
        <v>1001</v>
      </c>
      <c r="E40" s="1189"/>
      <c r="F40" s="1189" t="s">
        <v>1002</v>
      </c>
      <c r="G40" s="1189"/>
      <c r="H40" s="1190"/>
      <c r="I40" s="1185"/>
      <c r="J40" s="233"/>
      <c r="K40" s="233"/>
      <c r="L40" s="233"/>
      <c r="M40" s="233"/>
      <c r="N40" s="233"/>
      <c r="O40" s="233"/>
      <c r="P40" s="233"/>
      <c r="Q40" s="233"/>
      <c r="R40" s="233"/>
      <c r="S40" s="233"/>
      <c r="T40" s="233"/>
      <c r="U40" s="233"/>
      <c r="V40" s="233"/>
      <c r="W40" s="233"/>
    </row>
    <row r="41" spans="1:23" ht="61.15" customHeight="1" thickBot="1" x14ac:dyDescent="0.25">
      <c r="A41" s="644" t="s">
        <v>1443</v>
      </c>
      <c r="B41" s="1174" t="s">
        <v>1444</v>
      </c>
      <c r="C41" s="1175"/>
      <c r="D41" s="1174"/>
      <c r="E41" s="1175"/>
      <c r="F41" s="1174"/>
      <c r="G41" s="1191"/>
      <c r="H41" s="1192"/>
      <c r="I41" s="1186"/>
      <c r="J41" s="233"/>
      <c r="K41" s="233"/>
      <c r="L41" s="233"/>
      <c r="M41" s="233"/>
      <c r="N41" s="233"/>
      <c r="O41" s="233"/>
      <c r="P41" s="233"/>
      <c r="Q41" s="233"/>
      <c r="R41" s="233"/>
      <c r="S41" s="233"/>
      <c r="T41" s="233"/>
      <c r="U41" s="233"/>
      <c r="V41" s="233"/>
      <c r="W41" s="233"/>
    </row>
    <row r="42" spans="1:23" ht="55.15" customHeight="1" x14ac:dyDescent="0.2">
      <c r="A42" s="645" t="s">
        <v>1445</v>
      </c>
      <c r="B42" s="1174" t="s">
        <v>1446</v>
      </c>
      <c r="C42" s="1175"/>
      <c r="D42" s="1174" t="s">
        <v>1447</v>
      </c>
      <c r="E42" s="1175"/>
      <c r="F42" s="1193" t="s">
        <v>1448</v>
      </c>
      <c r="G42" s="1194"/>
      <c r="H42" s="1195"/>
      <c r="I42" s="233"/>
      <c r="J42" s="233"/>
      <c r="K42" s="233"/>
      <c r="L42" s="233"/>
      <c r="M42" s="233"/>
      <c r="N42" s="233"/>
      <c r="O42" s="233"/>
      <c r="P42" s="233"/>
      <c r="Q42" s="233"/>
      <c r="R42" s="233"/>
      <c r="S42" s="233"/>
      <c r="T42" s="233"/>
      <c r="U42" s="233"/>
      <c r="V42" s="233"/>
      <c r="W42" s="233"/>
    </row>
    <row r="43" spans="1:23" ht="64.150000000000006" customHeight="1" x14ac:dyDescent="0.2">
      <c r="A43" s="644"/>
      <c r="B43" s="1174"/>
      <c r="C43" s="1175"/>
      <c r="D43" s="1174" t="s">
        <v>1449</v>
      </c>
      <c r="E43" s="1175"/>
      <c r="F43" s="1176" t="s">
        <v>1450</v>
      </c>
      <c r="G43" s="1177"/>
      <c r="H43" s="1178"/>
      <c r="I43" s="233"/>
      <c r="J43" s="233"/>
      <c r="K43" s="233"/>
      <c r="L43" s="233"/>
      <c r="M43" s="233"/>
      <c r="N43" s="233"/>
      <c r="O43" s="233"/>
      <c r="P43" s="233"/>
      <c r="Q43" s="233"/>
      <c r="R43" s="233"/>
      <c r="S43" s="233"/>
      <c r="T43" s="233"/>
      <c r="U43" s="233"/>
      <c r="V43" s="233"/>
      <c r="W43" s="233"/>
    </row>
    <row r="44" spans="1:23" ht="53.45" customHeight="1" x14ac:dyDescent="0.2">
      <c r="A44" s="644"/>
      <c r="B44" s="1174"/>
      <c r="C44" s="1175"/>
      <c r="D44" s="1174" t="s">
        <v>1451</v>
      </c>
      <c r="E44" s="1175"/>
      <c r="F44" s="1176" t="s">
        <v>1452</v>
      </c>
      <c r="G44" s="1177"/>
      <c r="H44" s="1178"/>
      <c r="I44" s="233"/>
      <c r="J44" s="233"/>
      <c r="K44" s="233"/>
      <c r="L44" s="233"/>
      <c r="M44" s="233"/>
      <c r="N44" s="233"/>
      <c r="O44" s="233"/>
      <c r="P44" s="233"/>
      <c r="Q44" s="233"/>
      <c r="R44" s="233"/>
      <c r="S44" s="233"/>
      <c r="T44" s="233"/>
      <c r="U44" s="233"/>
      <c r="V44" s="233"/>
      <c r="W44" s="233"/>
    </row>
    <row r="45" spans="1:23" ht="81" customHeight="1" thickBot="1" x14ac:dyDescent="0.3">
      <c r="A45" s="646"/>
      <c r="B45" s="1168"/>
      <c r="C45" s="1169"/>
      <c r="D45" s="1170" t="s">
        <v>1453</v>
      </c>
      <c r="E45" s="1171"/>
      <c r="F45" s="1170" t="s">
        <v>1454</v>
      </c>
      <c r="G45" s="1172"/>
      <c r="H45" s="1173"/>
      <c r="I45" s="233"/>
      <c r="J45" s="233"/>
      <c r="K45" s="233"/>
      <c r="L45" s="233"/>
      <c r="M45" s="233"/>
      <c r="N45" s="233"/>
      <c r="O45" s="233"/>
      <c r="P45" s="233"/>
      <c r="Q45" s="233"/>
      <c r="R45" s="233"/>
      <c r="S45" s="233"/>
      <c r="T45" s="233"/>
      <c r="U45" s="233"/>
      <c r="V45" s="233"/>
      <c r="W45" s="233"/>
    </row>
    <row r="46" spans="1:23" x14ac:dyDescent="0.2">
      <c r="A46" s="233"/>
      <c r="B46" s="233"/>
      <c r="C46" s="233"/>
      <c r="D46" s="233"/>
      <c r="E46" s="233"/>
      <c r="F46" s="233"/>
      <c r="G46" s="233"/>
      <c r="H46" s="233"/>
      <c r="I46" s="233"/>
      <c r="J46" s="233"/>
      <c r="K46" s="233"/>
      <c r="L46" s="233"/>
      <c r="M46" s="233"/>
      <c r="N46" s="233"/>
      <c r="O46" s="233"/>
      <c r="P46" s="233"/>
      <c r="Q46" s="233"/>
      <c r="R46" s="233"/>
      <c r="S46" s="233"/>
      <c r="T46" s="233"/>
      <c r="U46" s="233"/>
      <c r="V46" s="233"/>
      <c r="W46" s="233"/>
    </row>
    <row r="47" spans="1:23" x14ac:dyDescent="0.2">
      <c r="A47" s="233"/>
      <c r="B47" s="233"/>
      <c r="C47" s="233"/>
      <c r="D47" s="233"/>
      <c r="E47" s="233"/>
      <c r="F47" s="233"/>
      <c r="G47" s="233"/>
      <c r="H47" s="233"/>
      <c r="I47" s="233"/>
      <c r="J47" s="233"/>
      <c r="K47" s="233"/>
      <c r="L47" s="233"/>
      <c r="M47" s="233"/>
      <c r="N47" s="233"/>
      <c r="O47" s="233"/>
      <c r="P47" s="233"/>
      <c r="Q47" s="233"/>
      <c r="R47" s="233"/>
      <c r="S47" s="233"/>
      <c r="T47" s="233"/>
      <c r="U47" s="233"/>
      <c r="V47" s="233"/>
      <c r="W47" s="233"/>
    </row>
    <row r="48" spans="1:23" x14ac:dyDescent="0.2">
      <c r="A48" s="233"/>
      <c r="B48" s="233"/>
      <c r="C48" s="233"/>
      <c r="D48" s="233"/>
      <c r="E48" s="233"/>
      <c r="F48" s="233"/>
      <c r="G48" s="233"/>
      <c r="H48" s="233"/>
      <c r="I48" s="233"/>
      <c r="J48" s="233"/>
      <c r="K48" s="233"/>
      <c r="L48" s="233"/>
      <c r="M48" s="233"/>
      <c r="N48" s="233"/>
      <c r="O48" s="233"/>
      <c r="P48" s="233"/>
      <c r="Q48" s="233"/>
      <c r="R48" s="233"/>
      <c r="S48" s="233"/>
      <c r="T48" s="233"/>
      <c r="U48" s="233"/>
      <c r="V48" s="233"/>
      <c r="W48" s="233"/>
    </row>
    <row r="49" spans="1:23" x14ac:dyDescent="0.2">
      <c r="A49" s="233"/>
      <c r="B49" s="233"/>
      <c r="C49" s="233"/>
      <c r="D49" s="233"/>
      <c r="E49" s="233"/>
      <c r="F49" s="233"/>
      <c r="G49" s="233"/>
      <c r="H49" s="233"/>
      <c r="I49" s="233"/>
      <c r="J49" s="233"/>
      <c r="K49" s="233"/>
      <c r="L49" s="233"/>
      <c r="M49" s="233"/>
      <c r="N49" s="233"/>
      <c r="O49" s="233"/>
      <c r="P49" s="233"/>
      <c r="Q49" s="233"/>
      <c r="R49" s="233"/>
      <c r="S49" s="233"/>
      <c r="T49" s="233"/>
      <c r="U49" s="233"/>
      <c r="V49" s="233"/>
      <c r="W49" s="233"/>
    </row>
    <row r="50" spans="1:23" x14ac:dyDescent="0.2">
      <c r="A50" s="233"/>
      <c r="B50" s="233"/>
      <c r="C50" s="233"/>
      <c r="D50" s="233"/>
      <c r="E50" s="233"/>
      <c r="F50" s="233"/>
      <c r="G50" s="233"/>
      <c r="H50" s="233"/>
      <c r="I50" s="233"/>
      <c r="J50" s="233"/>
      <c r="K50" s="233"/>
      <c r="L50" s="233"/>
      <c r="M50" s="233"/>
      <c r="N50" s="233"/>
      <c r="O50" s="233"/>
      <c r="P50" s="233"/>
      <c r="Q50" s="233"/>
      <c r="R50" s="233"/>
      <c r="S50" s="233"/>
      <c r="T50" s="233"/>
      <c r="U50" s="233"/>
      <c r="V50" s="233"/>
      <c r="W50" s="233"/>
    </row>
  </sheetData>
  <mergeCells count="46">
    <mergeCell ref="A2:H2"/>
    <mergeCell ref="B3:H3"/>
    <mergeCell ref="B4:D4"/>
    <mergeCell ref="B10:H10"/>
    <mergeCell ref="F4:G4"/>
    <mergeCell ref="B6:H6"/>
    <mergeCell ref="B8:H8"/>
    <mergeCell ref="B9:H9"/>
    <mergeCell ref="B5:H5"/>
    <mergeCell ref="B42:C42"/>
    <mergeCell ref="D42:E42"/>
    <mergeCell ref="F42:H42"/>
    <mergeCell ref="A1:G1"/>
    <mergeCell ref="B34:E34"/>
    <mergeCell ref="F14:I15"/>
    <mergeCell ref="B17:B18"/>
    <mergeCell ref="C17:C18"/>
    <mergeCell ref="D17:D18"/>
    <mergeCell ref="E17:E18"/>
    <mergeCell ref="A31:D31"/>
    <mergeCell ref="B32:E32"/>
    <mergeCell ref="B33:E33"/>
    <mergeCell ref="F17:G18"/>
    <mergeCell ref="F19:G19"/>
    <mergeCell ref="F12:M12"/>
    <mergeCell ref="A37:B37"/>
    <mergeCell ref="A38:H38"/>
    <mergeCell ref="I38:I41"/>
    <mergeCell ref="B39:C39"/>
    <mergeCell ref="D39:E39"/>
    <mergeCell ref="F39:H39"/>
    <mergeCell ref="B40:C40"/>
    <mergeCell ref="D40:E40"/>
    <mergeCell ref="F40:H40"/>
    <mergeCell ref="B41:C41"/>
    <mergeCell ref="D41:E41"/>
    <mergeCell ref="F41:H41"/>
    <mergeCell ref="B45:C45"/>
    <mergeCell ref="D45:E45"/>
    <mergeCell ref="F45:H45"/>
    <mergeCell ref="B43:C43"/>
    <mergeCell ref="D43:E43"/>
    <mergeCell ref="F43:H43"/>
    <mergeCell ref="B44:C44"/>
    <mergeCell ref="D44:E44"/>
    <mergeCell ref="F44:H44"/>
  </mergeCells>
  <printOptions horizontalCentered="1" verticalCentered="1"/>
  <pageMargins left="0.19685039370078741" right="0.19685039370078741" top="0.51181102362204722" bottom="0.98425196850393704" header="0" footer="0"/>
  <pageSetup scale="50" orientation="portrait" horizontalDpi="4294967295" verticalDpi="4294967295" r:id="rId1"/>
  <headerFooter alignWithMargins="0"/>
  <rowBreaks count="1" manualBreakCount="1">
    <brk id="29" max="8"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4"/>
  </sheetPr>
  <dimension ref="A1:G27"/>
  <sheetViews>
    <sheetView view="pageBreakPreview" topLeftCell="A7" zoomScale="90" zoomScaleNormal="70" zoomScaleSheetLayoutView="90" workbookViewId="0">
      <selection activeCell="D10" sqref="D10"/>
    </sheetView>
  </sheetViews>
  <sheetFormatPr baseColWidth="10" defaultColWidth="11.42578125" defaultRowHeight="15.75" x14ac:dyDescent="0.25"/>
  <cols>
    <col min="1" max="1" width="5.7109375" style="660" customWidth="1"/>
    <col min="2" max="2" width="33.5703125" style="15" customWidth="1"/>
    <col min="3" max="3" width="24.85546875" style="15" customWidth="1"/>
    <col min="4" max="4" width="59.85546875" style="240" customWidth="1"/>
    <col min="5" max="5" width="34" style="240" customWidth="1"/>
    <col min="6" max="6" width="17" style="240" customWidth="1"/>
    <col min="7" max="7" width="27.28515625" style="240" customWidth="1"/>
    <col min="8" max="16384" width="11.42578125" style="15"/>
  </cols>
  <sheetData>
    <row r="1" spans="1:7" ht="30" customHeight="1" thickBot="1" x14ac:dyDescent="0.3">
      <c r="A1" s="1241" t="s">
        <v>1003</v>
      </c>
      <c r="B1" s="1242"/>
      <c r="C1" s="1242"/>
      <c r="D1" s="1242"/>
      <c r="E1" s="1243"/>
      <c r="F1" s="60" t="s">
        <v>50</v>
      </c>
      <c r="G1" s="4"/>
    </row>
    <row r="2" spans="1:7" ht="20.25" customHeight="1" thickBot="1" x14ac:dyDescent="0.3">
      <c r="B2" s="467" t="s">
        <v>969</v>
      </c>
      <c r="C2" s="1259" t="s">
        <v>1498</v>
      </c>
      <c r="D2" s="1259"/>
      <c r="E2" s="466"/>
      <c r="F2" s="14"/>
      <c r="G2" s="4"/>
    </row>
    <row r="3" spans="1:7" ht="58.5" customHeight="1" x14ac:dyDescent="0.25">
      <c r="A3" s="1253" t="s">
        <v>1004</v>
      </c>
      <c r="B3" s="1254"/>
      <c r="C3" s="464" t="s">
        <v>1005</v>
      </c>
      <c r="D3" s="464" t="s">
        <v>1006</v>
      </c>
      <c r="E3" s="465" t="s">
        <v>1007</v>
      </c>
      <c r="F3" s="456"/>
    </row>
    <row r="4" spans="1:7" ht="82.9" customHeight="1" x14ac:dyDescent="0.25">
      <c r="A4" s="1262" t="s">
        <v>1458</v>
      </c>
      <c r="B4" s="1263"/>
      <c r="C4" s="459" t="s">
        <v>1008</v>
      </c>
      <c r="D4" s="651" t="s">
        <v>1461</v>
      </c>
      <c r="E4" s="1255" t="s">
        <v>1463</v>
      </c>
      <c r="F4" s="457"/>
    </row>
    <row r="5" spans="1:7" ht="83.45" customHeight="1" thickBot="1" x14ac:dyDescent="0.3">
      <c r="A5" s="1264"/>
      <c r="B5" s="1265"/>
      <c r="C5" s="462" t="s">
        <v>1009</v>
      </c>
      <c r="D5" s="654" t="s">
        <v>1462</v>
      </c>
      <c r="E5" s="1256"/>
      <c r="F5" s="45"/>
    </row>
    <row r="6" spans="1:7" ht="33" customHeight="1" thickBot="1" x14ac:dyDescent="0.3">
      <c r="C6" s="329"/>
      <c r="D6" s="329"/>
      <c r="E6" s="45"/>
      <c r="F6" s="45"/>
    </row>
    <row r="7" spans="1:7" ht="60" customHeight="1" x14ac:dyDescent="0.25">
      <c r="A7" s="1268" t="s">
        <v>1010</v>
      </c>
      <c r="B7" s="1269"/>
      <c r="C7" s="460" t="s">
        <v>1011</v>
      </c>
      <c r="D7" s="460" t="s">
        <v>1012</v>
      </c>
      <c r="E7" s="461" t="s">
        <v>1013</v>
      </c>
      <c r="F7" s="457"/>
    </row>
    <row r="8" spans="1:7" ht="121.9" customHeight="1" x14ac:dyDescent="0.25">
      <c r="A8" s="1270" t="s">
        <v>1457</v>
      </c>
      <c r="B8" s="1271"/>
      <c r="C8" s="653" t="s">
        <v>1460</v>
      </c>
      <c r="D8" s="652" t="s">
        <v>1464</v>
      </c>
      <c r="E8" s="1266"/>
      <c r="F8" s="457"/>
    </row>
    <row r="9" spans="1:7" ht="66.599999999999994" customHeight="1" x14ac:dyDescent="0.25">
      <c r="A9" s="1272"/>
      <c r="B9" s="1273"/>
      <c r="C9" s="459" t="s">
        <v>1490</v>
      </c>
      <c r="D9" s="794" t="s">
        <v>1465</v>
      </c>
      <c r="E9" s="1266"/>
      <c r="F9" s="457"/>
    </row>
    <row r="10" spans="1:7" ht="291" customHeight="1" x14ac:dyDescent="0.25">
      <c r="A10" s="1272"/>
      <c r="B10" s="1273"/>
      <c r="C10" s="459" t="s">
        <v>1491</v>
      </c>
      <c r="D10" s="655" t="s">
        <v>1466</v>
      </c>
      <c r="E10" s="1266"/>
      <c r="F10" s="457"/>
    </row>
    <row r="11" spans="1:7" ht="39.75" customHeight="1" x14ac:dyDescent="0.25">
      <c r="A11" s="1272"/>
      <c r="B11" s="1273"/>
      <c r="C11" s="459" t="s">
        <v>1492</v>
      </c>
      <c r="D11" s="458" t="s">
        <v>1459</v>
      </c>
      <c r="E11" s="1266"/>
      <c r="F11" s="457"/>
    </row>
    <row r="12" spans="1:7" ht="101.45" customHeight="1" thickBot="1" x14ac:dyDescent="0.3">
      <c r="A12" s="1274"/>
      <c r="B12" s="1275"/>
      <c r="C12" s="462" t="s">
        <v>1493</v>
      </c>
      <c r="D12" s="463" t="s">
        <v>1467</v>
      </c>
      <c r="E12" s="1267"/>
      <c r="F12" s="457"/>
    </row>
    <row r="13" spans="1:7" ht="23.25" customHeight="1" x14ac:dyDescent="0.25">
      <c r="A13" s="661"/>
      <c r="B13" s="329"/>
      <c r="C13" s="329"/>
      <c r="D13" s="382"/>
      <c r="E13" s="382"/>
      <c r="F13" s="457"/>
    </row>
    <row r="14" spans="1:7" ht="16.5" thickBot="1" x14ac:dyDescent="0.3">
      <c r="A14" s="662"/>
      <c r="D14" s="241"/>
      <c r="E14" s="241"/>
    </row>
    <row r="15" spans="1:7" ht="57.75" customHeight="1" thickBot="1" x14ac:dyDescent="0.3">
      <c r="A15" s="663" t="s">
        <v>1014</v>
      </c>
      <c r="B15" s="328" t="s">
        <v>1015</v>
      </c>
      <c r="C15" s="1241" t="s">
        <v>1016</v>
      </c>
      <c r="D15" s="1244"/>
      <c r="E15" s="1257" t="s">
        <v>1017</v>
      </c>
      <c r="F15" s="1258"/>
      <c r="G15" s="15"/>
    </row>
    <row r="16" spans="1:7" ht="39.6" customHeight="1" x14ac:dyDescent="0.25">
      <c r="A16" s="656">
        <v>1</v>
      </c>
      <c r="B16" s="657" t="s">
        <v>1468</v>
      </c>
      <c r="C16" s="1245" t="s">
        <v>1469</v>
      </c>
      <c r="D16" s="1246"/>
      <c r="E16" s="1249" t="s">
        <v>1483</v>
      </c>
      <c r="F16" s="1250"/>
      <c r="G16" s="15"/>
    </row>
    <row r="17" spans="1:7" ht="21.6" customHeight="1" x14ac:dyDescent="0.25">
      <c r="A17" s="658">
        <v>2</v>
      </c>
      <c r="B17" s="659" t="s">
        <v>1470</v>
      </c>
      <c r="C17" s="1247" t="s">
        <v>1471</v>
      </c>
      <c r="D17" s="1248"/>
      <c r="E17" s="1251" t="s">
        <v>1484</v>
      </c>
      <c r="F17" s="1252"/>
      <c r="G17" s="15"/>
    </row>
    <row r="18" spans="1:7" ht="46.15" customHeight="1" x14ac:dyDescent="0.25">
      <c r="A18" s="658">
        <v>3</v>
      </c>
      <c r="B18" s="659" t="s">
        <v>1472</v>
      </c>
      <c r="C18" s="1247" t="s">
        <v>1473</v>
      </c>
      <c r="D18" s="1248"/>
      <c r="E18" s="1251" t="s">
        <v>1485</v>
      </c>
      <c r="F18" s="1252"/>
      <c r="G18" s="15"/>
    </row>
    <row r="19" spans="1:7" ht="46.9" customHeight="1" x14ac:dyDescent="0.25">
      <c r="A19" s="658">
        <v>4</v>
      </c>
      <c r="B19" s="659" t="s">
        <v>1474</v>
      </c>
      <c r="C19" s="1276" t="s">
        <v>1475</v>
      </c>
      <c r="D19" s="1277"/>
      <c r="E19" s="1251" t="s">
        <v>1486</v>
      </c>
      <c r="F19" s="1252"/>
      <c r="G19" s="15"/>
    </row>
    <row r="20" spans="1:7" ht="43.9" customHeight="1" x14ac:dyDescent="0.25">
      <c r="A20" s="658">
        <v>5</v>
      </c>
      <c r="B20" s="659" t="s">
        <v>1476</v>
      </c>
      <c r="C20" s="1276" t="s">
        <v>1477</v>
      </c>
      <c r="D20" s="1277"/>
      <c r="E20" s="1260" t="s">
        <v>1487</v>
      </c>
      <c r="F20" s="1252"/>
      <c r="G20" s="15"/>
    </row>
    <row r="21" spans="1:7" ht="48" customHeight="1" x14ac:dyDescent="0.25">
      <c r="A21" s="658">
        <v>6</v>
      </c>
      <c r="B21" s="659" t="s">
        <v>1478</v>
      </c>
      <c r="C21" s="1276" t="s">
        <v>1479</v>
      </c>
      <c r="D21" s="1277"/>
      <c r="E21" s="1260" t="s">
        <v>1488</v>
      </c>
      <c r="F21" s="1252"/>
      <c r="G21" s="15"/>
    </row>
    <row r="22" spans="1:7" ht="53.45" customHeight="1" x14ac:dyDescent="0.25">
      <c r="A22" s="658">
        <v>7</v>
      </c>
      <c r="B22" s="659" t="s">
        <v>1480</v>
      </c>
      <c r="C22" s="1276" t="s">
        <v>1481</v>
      </c>
      <c r="D22" s="1277"/>
      <c r="E22" s="1260" t="s">
        <v>1489</v>
      </c>
      <c r="F22" s="1252"/>
      <c r="G22" s="15"/>
    </row>
    <row r="23" spans="1:7" ht="68.45" customHeight="1" x14ac:dyDescent="0.25">
      <c r="A23" s="658">
        <v>8</v>
      </c>
      <c r="B23" s="659" t="s">
        <v>1482</v>
      </c>
      <c r="C23" s="1276" t="s">
        <v>1494</v>
      </c>
      <c r="D23" s="1277"/>
      <c r="E23" s="1260" t="s">
        <v>1495</v>
      </c>
      <c r="F23" s="1252"/>
      <c r="G23" s="15"/>
    </row>
    <row r="24" spans="1:7" ht="68.25" customHeight="1" x14ac:dyDescent="0.25">
      <c r="A24" s="1261" t="s">
        <v>1018</v>
      </c>
      <c r="B24" s="1261"/>
      <c r="C24" s="1261"/>
      <c r="D24" s="1261"/>
      <c r="E24" s="1261"/>
      <c r="F24" s="1261"/>
    </row>
    <row r="25" spans="1:7" x14ac:dyDescent="0.25">
      <c r="D25" s="241"/>
      <c r="E25" s="241"/>
    </row>
    <row r="26" spans="1:7" x14ac:dyDescent="0.25">
      <c r="D26" s="241"/>
      <c r="E26" s="241"/>
    </row>
    <row r="27" spans="1:7" x14ac:dyDescent="0.25">
      <c r="D27" s="241"/>
      <c r="E27" s="241"/>
    </row>
  </sheetData>
  <mergeCells count="27">
    <mergeCell ref="E22:F22"/>
    <mergeCell ref="E23:F23"/>
    <mergeCell ref="A24:F24"/>
    <mergeCell ref="A4:B5"/>
    <mergeCell ref="E8:E12"/>
    <mergeCell ref="A7:B7"/>
    <mergeCell ref="A8:B12"/>
    <mergeCell ref="C19:D19"/>
    <mergeCell ref="C20:D20"/>
    <mergeCell ref="C21:D21"/>
    <mergeCell ref="C22:D22"/>
    <mergeCell ref="C23:D23"/>
    <mergeCell ref="E19:F19"/>
    <mergeCell ref="E20:F20"/>
    <mergeCell ref="E21:F21"/>
    <mergeCell ref="A1:E1"/>
    <mergeCell ref="C15:D15"/>
    <mergeCell ref="C16:D16"/>
    <mergeCell ref="C17:D17"/>
    <mergeCell ref="C18:D18"/>
    <mergeCell ref="E16:F16"/>
    <mergeCell ref="E17:F17"/>
    <mergeCell ref="E18:F18"/>
    <mergeCell ref="A3:B3"/>
    <mergeCell ref="E4:E5"/>
    <mergeCell ref="E15:F15"/>
    <mergeCell ref="C2:D2"/>
  </mergeCells>
  <phoneticPr fontId="36" type="noConversion"/>
  <printOptions horizontalCentered="1" verticalCentered="1"/>
  <pageMargins left="0.15748031496062992" right="0.15748031496062992" top="0.98425196850393704" bottom="0.98425196850393704" header="0" footer="0"/>
  <pageSetup scale="45" orientation="portrait" horizontalDpi="4294967295"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theme="4"/>
  </sheetPr>
  <dimension ref="A1:K99"/>
  <sheetViews>
    <sheetView view="pageBreakPreview" topLeftCell="A26" zoomScale="83" zoomScaleNormal="100" zoomScaleSheetLayoutView="83" workbookViewId="0">
      <selection activeCell="D26" sqref="D26"/>
    </sheetView>
  </sheetViews>
  <sheetFormatPr baseColWidth="10" defaultColWidth="11.42578125" defaultRowHeight="15" x14ac:dyDescent="0.25"/>
  <cols>
    <col min="1" max="1" width="4.5703125" style="152" customWidth="1"/>
    <col min="2" max="2" width="39.5703125" style="152" customWidth="1"/>
    <col min="3" max="3" width="5.140625" style="152" customWidth="1"/>
    <col min="4" max="4" width="49" style="152" customWidth="1"/>
    <col min="5" max="5" width="5.42578125" style="152" bestFit="1" customWidth="1"/>
    <col min="6" max="6" width="47.7109375" style="152" customWidth="1"/>
    <col min="7" max="7" width="15.85546875" style="152" customWidth="1"/>
    <col min="8" max="8" width="33.7109375" style="152" customWidth="1"/>
    <col min="9" max="9" width="11.42578125" style="152"/>
    <col min="10" max="10" width="6.7109375" style="152" bestFit="1" customWidth="1"/>
    <col min="11" max="11" width="35" style="152" hidden="1" customWidth="1"/>
    <col min="12" max="16384" width="11.42578125" style="152"/>
  </cols>
  <sheetData>
    <row r="1" spans="1:7" ht="27" customHeight="1" thickBot="1" x14ac:dyDescent="0.3">
      <c r="A1" s="1145" t="s">
        <v>1019</v>
      </c>
      <c r="B1" s="1146"/>
      <c r="C1" s="1146"/>
      <c r="D1" s="1146"/>
      <c r="E1" s="1146"/>
      <c r="F1" s="1295"/>
      <c r="G1" s="60" t="s">
        <v>52</v>
      </c>
    </row>
    <row r="2" spans="1:7" ht="18" customHeight="1" x14ac:dyDescent="0.35">
      <c r="A2" s="153"/>
      <c r="D2" s="153"/>
    </row>
    <row r="3" spans="1:7" ht="37.5" customHeight="1" x14ac:dyDescent="0.25">
      <c r="A3" s="1289" t="s">
        <v>1020</v>
      </c>
      <c r="B3" s="1289"/>
      <c r="C3" s="1289"/>
      <c r="D3" s="1289"/>
      <c r="E3" s="1289"/>
      <c r="F3" s="1289"/>
    </row>
    <row r="4" spans="1:7" ht="18.75" customHeight="1" thickBot="1" x14ac:dyDescent="0.3">
      <c r="A4" s="468"/>
      <c r="B4" s="468"/>
      <c r="C4" s="468"/>
      <c r="D4" s="468"/>
      <c r="E4" s="468"/>
      <c r="F4" s="468"/>
    </row>
    <row r="5" spans="1:7" ht="26.25" customHeight="1" thickBot="1" x14ac:dyDescent="0.3">
      <c r="A5" s="468"/>
      <c r="B5" s="1299" t="s">
        <v>1021</v>
      </c>
      <c r="C5" s="1300"/>
      <c r="D5" s="1300"/>
      <c r="E5" s="1300"/>
      <c r="F5" s="1301"/>
    </row>
    <row r="6" spans="1:7" ht="26.25" customHeight="1" x14ac:dyDescent="0.25">
      <c r="A6" s="468"/>
      <c r="B6" s="508" t="s">
        <v>1022</v>
      </c>
      <c r="C6" s="468"/>
      <c r="D6" s="468"/>
      <c r="E6" s="468"/>
      <c r="F6" s="468"/>
    </row>
    <row r="7" spans="1:7" ht="26.25" customHeight="1" x14ac:dyDescent="0.25">
      <c r="A7" s="468"/>
      <c r="B7" s="468"/>
      <c r="C7" s="468"/>
      <c r="D7" s="468"/>
      <c r="E7" s="468"/>
      <c r="F7" s="468"/>
    </row>
    <row r="8" spans="1:7" ht="26.25" customHeight="1" x14ac:dyDescent="0.25">
      <c r="A8" s="468"/>
      <c r="B8" s="468"/>
      <c r="C8" s="468"/>
      <c r="D8" s="468"/>
      <c r="E8" s="468"/>
      <c r="F8" s="468"/>
    </row>
    <row r="9" spans="1:7" ht="26.25" customHeight="1" x14ac:dyDescent="0.25">
      <c r="A9" s="468"/>
      <c r="B9" s="468"/>
      <c r="C9" s="468"/>
      <c r="D9" s="468"/>
      <c r="E9" s="468"/>
      <c r="F9" s="468"/>
    </row>
    <row r="10" spans="1:7" ht="26.25" customHeight="1" x14ac:dyDescent="0.25">
      <c r="A10" s="468"/>
      <c r="B10" s="468"/>
      <c r="C10" s="468"/>
      <c r="D10" s="468"/>
      <c r="E10" s="468"/>
      <c r="F10" s="468"/>
    </row>
    <row r="11" spans="1:7" ht="26.25" customHeight="1" x14ac:dyDescent="0.25">
      <c r="A11" s="468"/>
      <c r="B11" s="468"/>
      <c r="C11" s="468"/>
      <c r="D11" s="468"/>
      <c r="E11" s="468"/>
      <c r="F11" s="468"/>
    </row>
    <row r="12" spans="1:7" ht="26.25" customHeight="1" x14ac:dyDescent="0.25">
      <c r="A12" s="468"/>
      <c r="B12" s="468"/>
      <c r="C12" s="468"/>
      <c r="D12" s="468"/>
      <c r="E12" s="468"/>
      <c r="F12" s="468"/>
    </row>
    <row r="13" spans="1:7" ht="26.25" customHeight="1" x14ac:dyDescent="0.25">
      <c r="A13" s="468"/>
      <c r="B13" s="468"/>
      <c r="C13" s="468"/>
      <c r="D13" s="468"/>
      <c r="E13" s="468"/>
      <c r="F13" s="468"/>
    </row>
    <row r="14" spans="1:7" ht="26.25" customHeight="1" x14ac:dyDescent="0.25">
      <c r="A14" s="468"/>
      <c r="B14" s="468"/>
      <c r="C14" s="468"/>
      <c r="D14" s="468"/>
      <c r="E14" s="468"/>
      <c r="F14" s="468"/>
    </row>
    <row r="15" spans="1:7" ht="26.25" customHeight="1" x14ac:dyDescent="0.25">
      <c r="A15" s="468"/>
      <c r="B15" s="468"/>
      <c r="C15" s="468"/>
      <c r="D15" s="468"/>
      <c r="E15" s="468"/>
      <c r="F15" s="468"/>
    </row>
    <row r="16" spans="1:7" ht="26.25" customHeight="1" x14ac:dyDescent="0.25">
      <c r="A16" s="468"/>
      <c r="B16" s="468"/>
      <c r="C16" s="468"/>
      <c r="D16" s="468"/>
      <c r="E16" s="468"/>
      <c r="F16" s="468"/>
    </row>
    <row r="17" spans="1:6" ht="26.25" customHeight="1" x14ac:dyDescent="0.25">
      <c r="A17" s="468"/>
      <c r="B17" s="468"/>
      <c r="C17" s="468"/>
      <c r="D17" s="468"/>
      <c r="E17" s="468"/>
      <c r="F17" s="468"/>
    </row>
    <row r="18" spans="1:6" ht="26.25" customHeight="1" x14ac:dyDescent="0.25">
      <c r="A18" s="468"/>
      <c r="B18" s="468"/>
      <c r="C18" s="468"/>
      <c r="D18" s="468"/>
      <c r="E18" s="468"/>
      <c r="F18" s="468"/>
    </row>
    <row r="19" spans="1:6" ht="26.25" customHeight="1" x14ac:dyDescent="0.25">
      <c r="A19" s="468"/>
      <c r="B19" s="468"/>
      <c r="C19" s="468"/>
      <c r="D19" s="468"/>
      <c r="E19" s="468"/>
      <c r="F19" s="468"/>
    </row>
    <row r="20" spans="1:6" ht="26.25" customHeight="1" x14ac:dyDescent="0.25">
      <c r="A20" s="468"/>
      <c r="B20" s="468"/>
      <c r="C20" s="468"/>
      <c r="D20" s="468"/>
      <c r="E20" s="468"/>
      <c r="F20" s="468"/>
    </row>
    <row r="21" spans="1:6" ht="26.25" customHeight="1" x14ac:dyDescent="0.25">
      <c r="A21" s="468"/>
      <c r="B21" s="468"/>
      <c r="C21" s="468"/>
      <c r="D21" s="468"/>
      <c r="E21" s="468"/>
      <c r="F21" s="468"/>
    </row>
    <row r="22" spans="1:6" ht="26.25" customHeight="1" x14ac:dyDescent="0.25">
      <c r="A22" s="468"/>
      <c r="B22" s="468"/>
      <c r="C22" s="468"/>
      <c r="D22" s="468"/>
      <c r="E22" s="468"/>
      <c r="F22" s="468"/>
    </row>
    <row r="23" spans="1:6" ht="26.25" customHeight="1" x14ac:dyDescent="0.25">
      <c r="A23" s="468"/>
      <c r="B23" s="468"/>
      <c r="C23" s="468"/>
      <c r="D23" s="468"/>
      <c r="E23" s="468"/>
      <c r="F23" s="468"/>
    </row>
    <row r="24" spans="1:6" ht="26.25" customHeight="1" x14ac:dyDescent="0.25">
      <c r="A24" s="468"/>
      <c r="B24" s="468"/>
      <c r="C24" s="468"/>
      <c r="D24" s="468"/>
      <c r="E24" s="468"/>
      <c r="F24" s="468"/>
    </row>
    <row r="25" spans="1:6" ht="26.25" customHeight="1" x14ac:dyDescent="0.25">
      <c r="A25" s="468"/>
      <c r="B25" s="468"/>
      <c r="C25" s="468"/>
      <c r="D25" s="468"/>
      <c r="E25" s="468"/>
      <c r="F25" s="468"/>
    </row>
    <row r="26" spans="1:6" ht="18" customHeight="1" thickBot="1" x14ac:dyDescent="0.3">
      <c r="A26" s="468"/>
      <c r="B26" s="468"/>
      <c r="C26" s="468"/>
      <c r="D26" s="468"/>
      <c r="E26" s="468"/>
      <c r="F26" s="468"/>
    </row>
    <row r="27" spans="1:6" ht="16.5" thickBot="1" x14ac:dyDescent="0.3">
      <c r="B27" s="1296" t="s">
        <v>1023</v>
      </c>
      <c r="C27" s="1297"/>
      <c r="D27" s="1297"/>
      <c r="E27" s="1297"/>
      <c r="F27" s="1298"/>
    </row>
    <row r="28" spans="1:6" ht="16.5" customHeight="1" x14ac:dyDescent="0.25">
      <c r="A28" s="1290" t="s">
        <v>1024</v>
      </c>
      <c r="B28" s="1291"/>
      <c r="C28" s="1294" t="s">
        <v>1025</v>
      </c>
      <c r="D28" s="1294"/>
      <c r="E28" s="1294" t="s">
        <v>1026</v>
      </c>
      <c r="F28" s="1294"/>
    </row>
    <row r="29" spans="1:6" ht="69" customHeight="1" x14ac:dyDescent="0.25">
      <c r="A29" s="1292"/>
      <c r="B29" s="1293"/>
      <c r="C29" s="154" t="s">
        <v>1027</v>
      </c>
      <c r="D29" s="739" t="s">
        <v>1680</v>
      </c>
      <c r="E29" s="154" t="s">
        <v>1028</v>
      </c>
      <c r="F29" s="744" t="s">
        <v>1693</v>
      </c>
    </row>
    <row r="30" spans="1:6" ht="94.5" x14ac:dyDescent="0.25">
      <c r="A30" s="1292"/>
      <c r="B30" s="1293"/>
      <c r="C30" s="154" t="s">
        <v>1029</v>
      </c>
      <c r="D30" s="739" t="s">
        <v>1681</v>
      </c>
      <c r="E30" s="154" t="s">
        <v>1030</v>
      </c>
      <c r="F30" s="744" t="s">
        <v>1694</v>
      </c>
    </row>
    <row r="31" spans="1:6" ht="110.25" x14ac:dyDescent="0.25">
      <c r="A31" s="1292"/>
      <c r="B31" s="1293"/>
      <c r="C31" s="154" t="s">
        <v>1031</v>
      </c>
      <c r="D31" s="739" t="s">
        <v>1682</v>
      </c>
      <c r="E31" s="154" t="s">
        <v>1032</v>
      </c>
      <c r="F31" s="744" t="s">
        <v>1695</v>
      </c>
    </row>
    <row r="32" spans="1:6" ht="63" x14ac:dyDescent="0.25">
      <c r="A32" s="1292"/>
      <c r="B32" s="1293"/>
      <c r="C32" s="154" t="s">
        <v>1033</v>
      </c>
      <c r="D32" s="740" t="s">
        <v>1683</v>
      </c>
      <c r="E32" s="154" t="s">
        <v>1034</v>
      </c>
      <c r="F32" s="744" t="s">
        <v>1696</v>
      </c>
    </row>
    <row r="33" spans="1:6" ht="47.25" x14ac:dyDescent="0.25">
      <c r="A33" s="1292"/>
      <c r="B33" s="1293"/>
      <c r="C33" s="154" t="s">
        <v>1035</v>
      </c>
      <c r="D33" s="740" t="s">
        <v>1684</v>
      </c>
      <c r="E33" s="154" t="s">
        <v>1036</v>
      </c>
      <c r="F33" s="744" t="s">
        <v>1697</v>
      </c>
    </row>
    <row r="34" spans="1:6" ht="63" x14ac:dyDescent="0.25">
      <c r="A34" s="1292"/>
      <c r="B34" s="1293"/>
      <c r="C34" s="154" t="s">
        <v>1037</v>
      </c>
      <c r="D34" s="741" t="s">
        <v>1685</v>
      </c>
      <c r="E34" s="154" t="s">
        <v>1038</v>
      </c>
      <c r="F34" s="744" t="s">
        <v>1698</v>
      </c>
    </row>
    <row r="35" spans="1:6" ht="47.25" x14ac:dyDescent="0.25">
      <c r="A35" s="1292"/>
      <c r="B35" s="1293"/>
      <c r="C35" s="154" t="s">
        <v>1039</v>
      </c>
      <c r="D35" s="742" t="s">
        <v>1686</v>
      </c>
      <c r="E35" s="154" t="s">
        <v>1040</v>
      </c>
      <c r="F35" s="744" t="s">
        <v>1699</v>
      </c>
    </row>
    <row r="36" spans="1:6" ht="63" x14ac:dyDescent="0.25">
      <c r="A36" s="1292"/>
      <c r="B36" s="1293"/>
      <c r="C36" s="154" t="s">
        <v>1041</v>
      </c>
      <c r="D36" s="722" t="s">
        <v>1687</v>
      </c>
      <c r="E36" s="154" t="s">
        <v>1042</v>
      </c>
      <c r="F36" s="744" t="s">
        <v>1700</v>
      </c>
    </row>
    <row r="37" spans="1:6" ht="78.75" x14ac:dyDescent="0.25">
      <c r="A37" s="1292"/>
      <c r="B37" s="1293"/>
      <c r="C37" s="154" t="s">
        <v>1043</v>
      </c>
      <c r="D37" s="740" t="s">
        <v>1688</v>
      </c>
      <c r="E37" s="154" t="s">
        <v>1044</v>
      </c>
      <c r="F37" s="744" t="s">
        <v>1701</v>
      </c>
    </row>
    <row r="38" spans="1:6" ht="63" x14ac:dyDescent="0.25">
      <c r="A38" s="1292"/>
      <c r="B38" s="1293"/>
      <c r="C38" s="154" t="s">
        <v>1045</v>
      </c>
      <c r="D38" s="739" t="s">
        <v>1689</v>
      </c>
      <c r="E38" s="154" t="s">
        <v>1046</v>
      </c>
      <c r="F38" s="744" t="s">
        <v>1702</v>
      </c>
    </row>
    <row r="39" spans="1:6" ht="78.75" x14ac:dyDescent="0.25">
      <c r="A39" s="1292"/>
      <c r="B39" s="1293"/>
      <c r="C39" s="154" t="s">
        <v>1039</v>
      </c>
      <c r="D39" s="743" t="s">
        <v>1690</v>
      </c>
      <c r="E39" s="154" t="s">
        <v>1040</v>
      </c>
      <c r="F39" s="744" t="s">
        <v>1703</v>
      </c>
    </row>
    <row r="40" spans="1:6" ht="78.75" x14ac:dyDescent="0.25">
      <c r="A40" s="1292"/>
      <c r="B40" s="1293"/>
      <c r="C40" s="154" t="s">
        <v>1041</v>
      </c>
      <c r="D40" s="740" t="s">
        <v>1691</v>
      </c>
      <c r="E40" s="154" t="s">
        <v>1042</v>
      </c>
      <c r="F40" s="744" t="s">
        <v>1704</v>
      </c>
    </row>
    <row r="41" spans="1:6" ht="94.5" x14ac:dyDescent="0.25">
      <c r="A41" s="1292"/>
      <c r="B41" s="1293"/>
      <c r="C41" s="154" t="s">
        <v>1043</v>
      </c>
      <c r="D41" s="740" t="s">
        <v>1692</v>
      </c>
      <c r="E41" s="154" t="s">
        <v>1044</v>
      </c>
      <c r="F41" s="744" t="s">
        <v>1705</v>
      </c>
    </row>
    <row r="42" spans="1:6" ht="69" customHeight="1" x14ac:dyDescent="0.25">
      <c r="A42" s="1292"/>
      <c r="B42" s="1293"/>
      <c r="C42" s="154" t="s">
        <v>1027</v>
      </c>
      <c r="D42" s="739"/>
      <c r="E42" s="154" t="s">
        <v>1028</v>
      </c>
      <c r="F42" s="744" t="s">
        <v>1706</v>
      </c>
    </row>
    <row r="43" spans="1:6" ht="47.25" x14ac:dyDescent="0.25">
      <c r="A43" s="1292"/>
      <c r="B43" s="1293"/>
      <c r="C43" s="154" t="s">
        <v>1029</v>
      </c>
      <c r="D43" s="739"/>
      <c r="E43" s="154" t="s">
        <v>1030</v>
      </c>
      <c r="F43" s="744" t="s">
        <v>1707</v>
      </c>
    </row>
    <row r="44" spans="1:6" ht="78.75" x14ac:dyDescent="0.25">
      <c r="A44" s="1292"/>
      <c r="B44" s="1293"/>
      <c r="C44" s="154" t="s">
        <v>1031</v>
      </c>
      <c r="D44" s="739"/>
      <c r="E44" s="154" t="s">
        <v>1032</v>
      </c>
      <c r="F44" s="744" t="s">
        <v>1708</v>
      </c>
    </row>
    <row r="45" spans="1:6" ht="110.25" x14ac:dyDescent="0.25">
      <c r="A45" s="1292"/>
      <c r="B45" s="1293"/>
      <c r="C45" s="154" t="s">
        <v>1033</v>
      </c>
      <c r="D45" s="740"/>
      <c r="E45" s="154" t="s">
        <v>1034</v>
      </c>
      <c r="F45" s="744" t="s">
        <v>1709</v>
      </c>
    </row>
    <row r="46" spans="1:6" ht="47.25" x14ac:dyDescent="0.25">
      <c r="A46" s="1292"/>
      <c r="B46" s="1293"/>
      <c r="C46" s="154" t="s">
        <v>1035</v>
      </c>
      <c r="D46" s="740"/>
      <c r="E46" s="154" t="s">
        <v>1036</v>
      </c>
      <c r="F46" s="745" t="s">
        <v>1710</v>
      </c>
    </row>
    <row r="47" spans="1:6" ht="31.5" x14ac:dyDescent="0.25">
      <c r="A47" s="1292"/>
      <c r="B47" s="1293"/>
      <c r="C47" s="154" t="s">
        <v>1045</v>
      </c>
      <c r="D47" s="155"/>
      <c r="E47" s="154" t="s">
        <v>1046</v>
      </c>
      <c r="F47" s="745" t="s">
        <v>1711</v>
      </c>
    </row>
    <row r="48" spans="1:6" ht="15.75" x14ac:dyDescent="0.25">
      <c r="A48" s="723"/>
      <c r="B48" s="724"/>
      <c r="C48" s="154" t="s">
        <v>1033</v>
      </c>
      <c r="D48" s="740"/>
      <c r="E48" s="154" t="s">
        <v>1034</v>
      </c>
      <c r="F48" s="745" t="s">
        <v>1712</v>
      </c>
    </row>
    <row r="49" spans="1:6" ht="31.5" x14ac:dyDescent="0.25">
      <c r="A49" s="723"/>
      <c r="B49" s="724"/>
      <c r="C49" s="154" t="s">
        <v>1035</v>
      </c>
      <c r="D49" s="740"/>
      <c r="E49" s="154" t="s">
        <v>1036</v>
      </c>
      <c r="F49" s="745" t="s">
        <v>1713</v>
      </c>
    </row>
    <row r="50" spans="1:6" ht="20.100000000000001" customHeight="1" x14ac:dyDescent="0.25">
      <c r="A50" s="723"/>
      <c r="B50" s="724"/>
      <c r="C50" s="154" t="s">
        <v>1045</v>
      </c>
      <c r="D50" s="155"/>
      <c r="E50" s="154" t="s">
        <v>1046</v>
      </c>
      <c r="F50" s="745"/>
    </row>
    <row r="51" spans="1:6" ht="15.75" x14ac:dyDescent="0.25">
      <c r="A51" s="1302" t="s">
        <v>1047</v>
      </c>
      <c r="B51" s="1302"/>
      <c r="C51" s="1303" t="s">
        <v>1048</v>
      </c>
      <c r="D51" s="1303"/>
      <c r="E51" s="1304" t="s">
        <v>1049</v>
      </c>
      <c r="F51" s="1304"/>
    </row>
    <row r="52" spans="1:6" ht="78.75" x14ac:dyDescent="0.25">
      <c r="A52" s="154" t="s">
        <v>1050</v>
      </c>
      <c r="B52" s="746" t="s">
        <v>1714</v>
      </c>
      <c r="C52" s="1309" t="s">
        <v>1051</v>
      </c>
      <c r="D52" s="1310" t="s">
        <v>1715</v>
      </c>
      <c r="E52" s="1309" t="s">
        <v>1052</v>
      </c>
      <c r="F52" s="1310" t="s">
        <v>1716</v>
      </c>
    </row>
    <row r="53" spans="1:6" ht="110.25" x14ac:dyDescent="0.25">
      <c r="A53" s="154" t="s">
        <v>1053</v>
      </c>
      <c r="B53" s="746" t="s">
        <v>1717</v>
      </c>
      <c r="C53" s="1309"/>
      <c r="D53" s="1311"/>
      <c r="E53" s="1309"/>
      <c r="F53" s="1311"/>
    </row>
    <row r="54" spans="1:6" ht="47.25" x14ac:dyDescent="0.25">
      <c r="A54" s="154" t="s">
        <v>1056</v>
      </c>
      <c r="B54" s="746" t="s">
        <v>1718</v>
      </c>
      <c r="C54" s="1309" t="s">
        <v>1054</v>
      </c>
      <c r="D54" s="1312" t="s">
        <v>1719</v>
      </c>
      <c r="E54" s="1309" t="s">
        <v>1055</v>
      </c>
      <c r="F54" s="1312" t="s">
        <v>1720</v>
      </c>
    </row>
    <row r="55" spans="1:6" ht="47.25" x14ac:dyDescent="0.25">
      <c r="A55" s="154" t="s">
        <v>1059</v>
      </c>
      <c r="B55" s="746" t="s">
        <v>1721</v>
      </c>
      <c r="C55" s="1309"/>
      <c r="D55" s="1312"/>
      <c r="E55" s="1309"/>
      <c r="F55" s="1312"/>
    </row>
    <row r="56" spans="1:6" ht="94.5" x14ac:dyDescent="0.25">
      <c r="A56" s="154" t="s">
        <v>1062</v>
      </c>
      <c r="B56" s="747" t="s">
        <v>1722</v>
      </c>
      <c r="C56" s="1287" t="s">
        <v>1057</v>
      </c>
      <c r="D56" s="1310" t="s">
        <v>1723</v>
      </c>
      <c r="E56" s="1287" t="s">
        <v>1058</v>
      </c>
      <c r="F56" s="1288"/>
    </row>
    <row r="57" spans="1:6" ht="31.5" x14ac:dyDescent="0.25">
      <c r="A57" s="154" t="s">
        <v>1065</v>
      </c>
      <c r="B57" s="746" t="s">
        <v>1724</v>
      </c>
      <c r="C57" s="1287"/>
      <c r="D57" s="1311"/>
      <c r="E57" s="1287"/>
      <c r="F57" s="1288"/>
    </row>
    <row r="58" spans="1:6" ht="47.25" x14ac:dyDescent="0.25">
      <c r="A58" s="154" t="s">
        <v>1066</v>
      </c>
      <c r="B58" s="745" t="s">
        <v>1725</v>
      </c>
      <c r="C58" s="1285" t="s">
        <v>1060</v>
      </c>
      <c r="D58" s="1286"/>
      <c r="E58" s="1285" t="s">
        <v>1061</v>
      </c>
      <c r="F58" s="1286"/>
    </row>
    <row r="59" spans="1:6" ht="47.25" x14ac:dyDescent="0.25">
      <c r="A59" s="154" t="s">
        <v>1067</v>
      </c>
      <c r="B59" s="745" t="s">
        <v>1726</v>
      </c>
      <c r="C59" s="1285"/>
      <c r="D59" s="1286"/>
      <c r="E59" s="1285"/>
      <c r="F59" s="1286"/>
    </row>
    <row r="60" spans="1:6" ht="63" x14ac:dyDescent="0.25">
      <c r="A60" s="154" t="s">
        <v>1068</v>
      </c>
      <c r="B60" s="745" t="s">
        <v>1727</v>
      </c>
      <c r="C60" s="1285" t="s">
        <v>1063</v>
      </c>
      <c r="D60" s="1286"/>
      <c r="E60" s="1285" t="s">
        <v>1064</v>
      </c>
      <c r="F60" s="1286"/>
    </row>
    <row r="61" spans="1:6" ht="20.100000000000001" customHeight="1" x14ac:dyDescent="0.25">
      <c r="A61" s="154" t="s">
        <v>1069</v>
      </c>
      <c r="B61" s="748"/>
      <c r="C61" s="1285"/>
      <c r="D61" s="1286"/>
      <c r="E61" s="1285"/>
      <c r="F61" s="1286"/>
    </row>
    <row r="62" spans="1:6" ht="15.75" x14ac:dyDescent="0.25">
      <c r="A62" s="1305" t="s">
        <v>1070</v>
      </c>
      <c r="B62" s="1306"/>
      <c r="C62" s="1307" t="s">
        <v>1071</v>
      </c>
      <c r="D62" s="1307"/>
      <c r="E62" s="1308" t="s">
        <v>1072</v>
      </c>
      <c r="F62" s="1308"/>
    </row>
    <row r="63" spans="1:6" ht="78.75" x14ac:dyDescent="0.25">
      <c r="A63" s="156" t="s">
        <v>1073</v>
      </c>
      <c r="B63" s="749" t="s">
        <v>1728</v>
      </c>
      <c r="C63" s="1278" t="s">
        <v>1074</v>
      </c>
      <c r="D63" s="1279" t="s">
        <v>1729</v>
      </c>
      <c r="E63" s="1278" t="s">
        <v>1075</v>
      </c>
      <c r="F63" s="1281" t="s">
        <v>1730</v>
      </c>
    </row>
    <row r="64" spans="1:6" ht="141.75" x14ac:dyDescent="0.25">
      <c r="A64" s="156" t="s">
        <v>1076</v>
      </c>
      <c r="B64" s="750" t="s">
        <v>1731</v>
      </c>
      <c r="C64" s="1278"/>
      <c r="D64" s="1280"/>
      <c r="E64" s="1278"/>
      <c r="F64" s="1281"/>
    </row>
    <row r="65" spans="1:6" ht="63" x14ac:dyDescent="0.25">
      <c r="A65" s="156" t="s">
        <v>1079</v>
      </c>
      <c r="B65" s="750" t="s">
        <v>1732</v>
      </c>
      <c r="C65" s="1278" t="s">
        <v>1077</v>
      </c>
      <c r="D65" s="1279" t="s">
        <v>1733</v>
      </c>
      <c r="E65" s="1278" t="s">
        <v>1078</v>
      </c>
      <c r="F65" s="1281" t="s">
        <v>1734</v>
      </c>
    </row>
    <row r="66" spans="1:6" x14ac:dyDescent="0.25">
      <c r="A66" s="156" t="s">
        <v>1082</v>
      </c>
      <c r="B66" s="1282" t="s">
        <v>1735</v>
      </c>
      <c r="C66" s="1278"/>
      <c r="D66" s="1280"/>
      <c r="E66" s="1278"/>
      <c r="F66" s="1281"/>
    </row>
    <row r="67" spans="1:6" ht="31.9" customHeight="1" x14ac:dyDescent="0.25">
      <c r="A67" s="156" t="s">
        <v>1085</v>
      </c>
      <c r="B67" s="1283"/>
      <c r="C67" s="1278" t="s">
        <v>1080</v>
      </c>
      <c r="D67" s="1279" t="s">
        <v>1736</v>
      </c>
      <c r="E67" s="1278" t="s">
        <v>1081</v>
      </c>
      <c r="F67" s="1281" t="s">
        <v>1737</v>
      </c>
    </row>
    <row r="68" spans="1:6" ht="43.9" customHeight="1" x14ac:dyDescent="0.25">
      <c r="A68" s="156" t="s">
        <v>1086</v>
      </c>
      <c r="B68" s="1283"/>
      <c r="C68" s="1278"/>
      <c r="D68" s="1280"/>
      <c r="E68" s="1278"/>
      <c r="F68" s="1281"/>
    </row>
    <row r="69" spans="1:6" ht="33" customHeight="1" x14ac:dyDescent="0.25">
      <c r="A69" s="156" t="s">
        <v>1087</v>
      </c>
      <c r="B69" s="1283"/>
      <c r="C69" s="1278" t="s">
        <v>1083</v>
      </c>
      <c r="D69" s="1279" t="s">
        <v>1738</v>
      </c>
      <c r="E69" s="1278" t="s">
        <v>1084</v>
      </c>
      <c r="F69" s="1281" t="s">
        <v>1739</v>
      </c>
    </row>
    <row r="70" spans="1:6" ht="34.9" customHeight="1" x14ac:dyDescent="0.25">
      <c r="A70" s="156" t="s">
        <v>1088</v>
      </c>
      <c r="B70" s="1284"/>
      <c r="C70" s="1278"/>
      <c r="D70" s="1280"/>
      <c r="E70" s="1278"/>
      <c r="F70" s="1281"/>
    </row>
    <row r="71" spans="1:6" ht="20.100000000000001" customHeight="1" x14ac:dyDescent="0.25">
      <c r="A71" s="156" t="s">
        <v>1089</v>
      </c>
      <c r="B71" s="155"/>
      <c r="C71" s="330" t="s">
        <v>1090</v>
      </c>
      <c r="D71" s="509"/>
      <c r="E71" s="330" t="s">
        <v>1091</v>
      </c>
      <c r="F71" s="509"/>
    </row>
    <row r="72" spans="1:6" ht="20.100000000000001" customHeight="1" x14ac:dyDescent="0.25">
      <c r="A72" s="156" t="s">
        <v>1092</v>
      </c>
      <c r="B72" s="155"/>
      <c r="C72" s="330" t="s">
        <v>1093</v>
      </c>
      <c r="D72" s="331"/>
      <c r="E72" s="330" t="s">
        <v>1094</v>
      </c>
      <c r="F72" s="331"/>
    </row>
    <row r="73" spans="1:6" ht="26.25" customHeight="1" x14ac:dyDescent="0.25"/>
    <row r="74" spans="1:6" ht="45.75" customHeight="1" x14ac:dyDescent="0.25">
      <c r="A74" s="187"/>
      <c r="B74" s="187"/>
      <c r="C74" s="187"/>
      <c r="D74" s="187"/>
      <c r="E74" s="187"/>
      <c r="F74" s="187"/>
    </row>
    <row r="76" spans="1:6" ht="15.75" x14ac:dyDescent="0.25">
      <c r="B76" s="189"/>
      <c r="D76" s="188"/>
    </row>
    <row r="78" spans="1:6" ht="46.5" customHeight="1" x14ac:dyDescent="0.25">
      <c r="D78" s="187"/>
      <c r="E78" s="187"/>
      <c r="F78" s="187"/>
    </row>
    <row r="79" spans="1:6" ht="48.75" customHeight="1" x14ac:dyDescent="0.25">
      <c r="A79" s="187"/>
      <c r="B79" s="187"/>
      <c r="C79" s="187"/>
    </row>
    <row r="80" spans="1:6" ht="105" customHeight="1" x14ac:dyDescent="0.25">
      <c r="B80" s="188"/>
      <c r="D80" s="188"/>
    </row>
    <row r="84" spans="2:2" ht="18.75" x14ac:dyDescent="0.3">
      <c r="B84" s="190"/>
    </row>
    <row r="99" ht="21.75" customHeight="1" x14ac:dyDescent="0.25"/>
  </sheetData>
  <mergeCells count="50">
    <mergeCell ref="A51:B51"/>
    <mergeCell ref="C51:D51"/>
    <mergeCell ref="E51:F51"/>
    <mergeCell ref="A62:B62"/>
    <mergeCell ref="C62:D62"/>
    <mergeCell ref="E62:F62"/>
    <mergeCell ref="C52:C53"/>
    <mergeCell ref="D52:D53"/>
    <mergeCell ref="E52:E53"/>
    <mergeCell ref="F52:F53"/>
    <mergeCell ref="C54:C55"/>
    <mergeCell ref="D54:D55"/>
    <mergeCell ref="E54:E55"/>
    <mergeCell ref="F54:F55"/>
    <mergeCell ref="C56:C57"/>
    <mergeCell ref="D56:D57"/>
    <mergeCell ref="A3:F3"/>
    <mergeCell ref="A28:B47"/>
    <mergeCell ref="C28:D28"/>
    <mergeCell ref="E28:F28"/>
    <mergeCell ref="A1:F1"/>
    <mergeCell ref="B27:F27"/>
    <mergeCell ref="B5:F5"/>
    <mergeCell ref="E56:E57"/>
    <mergeCell ref="F56:F57"/>
    <mergeCell ref="C58:C59"/>
    <mergeCell ref="D58:D59"/>
    <mergeCell ref="E58:E59"/>
    <mergeCell ref="F58:F59"/>
    <mergeCell ref="C60:C61"/>
    <mergeCell ref="D60:D61"/>
    <mergeCell ref="E60:E61"/>
    <mergeCell ref="F60:F61"/>
    <mergeCell ref="C63:C64"/>
    <mergeCell ref="D63:D64"/>
    <mergeCell ref="E63:E64"/>
    <mergeCell ref="F63:F64"/>
    <mergeCell ref="C65:C66"/>
    <mergeCell ref="D65:D66"/>
    <mergeCell ref="E65:E66"/>
    <mergeCell ref="F65:F66"/>
    <mergeCell ref="B66:B70"/>
    <mergeCell ref="C67:C68"/>
    <mergeCell ref="D67:D68"/>
    <mergeCell ref="E67:E68"/>
    <mergeCell ref="F67:F68"/>
    <mergeCell ref="C69:C70"/>
    <mergeCell ref="D69:D70"/>
    <mergeCell ref="E69:E70"/>
    <mergeCell ref="F69:F70"/>
  </mergeCells>
  <phoneticPr fontId="36" type="noConversion"/>
  <printOptions horizontalCentered="1" verticalCentered="1"/>
  <pageMargins left="0.70866141732283472" right="0.70866141732283472" top="0.74803149606299213" bottom="0.74803149606299213" header="0.31496062992125984" footer="0.31496062992125984"/>
  <pageSetup scale="50" orientation="portrait" horizontalDpi="4294967295" verticalDpi="4294967295" r:id="rId1"/>
  <rowBreaks count="4" manualBreakCount="4">
    <brk id="25" max="6" man="1"/>
    <brk id="40" max="6" man="1"/>
    <brk id="53" max="6" man="1"/>
    <brk id="73" max="6" man="1"/>
  </rowBreaks>
  <colBreaks count="1" manualBreakCount="1">
    <brk id="10" max="1048575"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4"/>
  </sheetPr>
  <dimension ref="A1:K24"/>
  <sheetViews>
    <sheetView view="pageBreakPreview" zoomScaleNormal="100" zoomScaleSheetLayoutView="100" workbookViewId="0">
      <selection activeCell="D9" sqref="D9"/>
    </sheetView>
  </sheetViews>
  <sheetFormatPr baseColWidth="10" defaultColWidth="11.42578125" defaultRowHeight="12.75" x14ac:dyDescent="0.2"/>
  <cols>
    <col min="1" max="1" width="15.42578125" style="11" customWidth="1"/>
    <col min="2" max="2" width="23.140625" style="11" customWidth="1"/>
    <col min="3" max="3" width="21.42578125" style="11" customWidth="1"/>
    <col min="4" max="4" width="16.85546875" style="11" customWidth="1"/>
    <col min="5" max="5" width="16.7109375" style="11" customWidth="1"/>
    <col min="6" max="6" width="22.85546875" style="11" customWidth="1"/>
    <col min="7" max="7" width="17" style="11" customWidth="1"/>
    <col min="8" max="8" width="39.28515625" style="11" customWidth="1"/>
    <col min="9" max="9" width="17.7109375" style="11" customWidth="1"/>
    <col min="10" max="16384" width="11.42578125" style="11"/>
  </cols>
  <sheetData>
    <row r="1" spans="1:11" s="152" customFormat="1" ht="36" customHeight="1" thickBot="1" x14ac:dyDescent="0.3">
      <c r="A1" s="1145" t="s">
        <v>1095</v>
      </c>
      <c r="B1" s="1146"/>
      <c r="C1" s="1146"/>
      <c r="D1" s="1146"/>
      <c r="E1" s="1146"/>
      <c r="F1" s="1146"/>
      <c r="G1" s="1146"/>
      <c r="H1" s="1295"/>
      <c r="I1" s="454" t="s">
        <v>54</v>
      </c>
    </row>
    <row r="2" spans="1:11" ht="20.100000000000001" customHeight="1" x14ac:dyDescent="0.2">
      <c r="A2" s="1314" t="s">
        <v>1827</v>
      </c>
      <c r="B2" s="1315"/>
      <c r="C2" s="1315"/>
      <c r="D2" s="1315"/>
      <c r="E2" s="1315"/>
      <c r="F2" s="1315"/>
      <c r="G2" s="1315"/>
      <c r="H2" s="185"/>
      <c r="I2" s="185"/>
      <c r="J2" s="185"/>
      <c r="K2" s="185"/>
    </row>
    <row r="3" spans="1:11" ht="13.5" customHeight="1" x14ac:dyDescent="0.2">
      <c r="A3" s="186"/>
      <c r="B3" s="179"/>
      <c r="C3" s="179"/>
      <c r="D3" s="179"/>
      <c r="E3" s="179"/>
      <c r="F3" s="179"/>
      <c r="G3" s="179"/>
      <c r="H3" s="179"/>
      <c r="I3" s="179"/>
      <c r="J3" s="185"/>
      <c r="K3" s="185"/>
    </row>
    <row r="4" spans="1:11" ht="24" customHeight="1" x14ac:dyDescent="0.2">
      <c r="A4" s="1313" t="s">
        <v>1014</v>
      </c>
      <c r="B4" s="1313" t="s">
        <v>1097</v>
      </c>
      <c r="C4" s="157" t="s">
        <v>1098</v>
      </c>
      <c r="D4" s="157" t="s">
        <v>1099</v>
      </c>
      <c r="E4" s="157" t="s">
        <v>1100</v>
      </c>
      <c r="F4" s="157" t="s">
        <v>1101</v>
      </c>
      <c r="G4" s="1313" t="s">
        <v>1102</v>
      </c>
      <c r="H4" s="1313" t="s">
        <v>1103</v>
      </c>
      <c r="I4" s="1313" t="s">
        <v>1104</v>
      </c>
      <c r="J4" s="185"/>
      <c r="K4" s="185"/>
    </row>
    <row r="5" spans="1:11" ht="41.25" customHeight="1" x14ac:dyDescent="0.2">
      <c r="A5" s="1313"/>
      <c r="B5" s="1313"/>
      <c r="C5" s="332" t="s">
        <v>1105</v>
      </c>
      <c r="D5" s="332" t="s">
        <v>1106</v>
      </c>
      <c r="E5" s="332" t="s">
        <v>1107</v>
      </c>
      <c r="F5" s="332" t="s">
        <v>1108</v>
      </c>
      <c r="G5" s="1313"/>
      <c r="H5" s="1313"/>
      <c r="I5" s="1313"/>
      <c r="J5" s="185"/>
      <c r="K5" s="185"/>
    </row>
    <row r="6" spans="1:11" ht="20.100000000000001" customHeight="1" x14ac:dyDescent="0.2">
      <c r="A6" s="143" t="s">
        <v>1109</v>
      </c>
      <c r="B6" s="144"/>
      <c r="C6" s="144"/>
      <c r="D6" s="144"/>
      <c r="E6" s="144"/>
      <c r="F6" s="144"/>
      <c r="G6" s="144"/>
      <c r="H6" s="144"/>
      <c r="I6" s="144"/>
      <c r="J6" s="185"/>
      <c r="K6" s="185"/>
    </row>
    <row r="7" spans="1:11" ht="63" x14ac:dyDescent="0.2">
      <c r="A7" s="751">
        <v>1</v>
      </c>
      <c r="B7" s="752" t="s">
        <v>1740</v>
      </c>
      <c r="C7" s="752">
        <v>1</v>
      </c>
      <c r="D7" s="752">
        <v>1</v>
      </c>
      <c r="E7" s="752">
        <v>1</v>
      </c>
      <c r="F7" s="752">
        <v>-1</v>
      </c>
      <c r="G7" s="752" t="s">
        <v>1741</v>
      </c>
      <c r="H7" s="752" t="s">
        <v>1742</v>
      </c>
      <c r="I7" s="753" t="s">
        <v>1743</v>
      </c>
      <c r="J7" s="185"/>
      <c r="K7" s="185"/>
    </row>
    <row r="8" spans="1:11" ht="63" x14ac:dyDescent="0.2">
      <c r="A8" s="751">
        <v>2</v>
      </c>
      <c r="B8" s="752" t="s">
        <v>1744</v>
      </c>
      <c r="C8" s="752">
        <v>1</v>
      </c>
      <c r="D8" s="752">
        <v>0</v>
      </c>
      <c r="E8" s="752">
        <v>1</v>
      </c>
      <c r="F8" s="752">
        <v>-1</v>
      </c>
      <c r="G8" s="752" t="s">
        <v>1741</v>
      </c>
      <c r="H8" s="752" t="s">
        <v>1745</v>
      </c>
      <c r="I8" s="753" t="s">
        <v>1743</v>
      </c>
      <c r="J8" s="185"/>
      <c r="K8" s="185"/>
    </row>
    <row r="9" spans="1:11" ht="47.25" x14ac:dyDescent="0.2">
      <c r="A9" s="751">
        <v>3</v>
      </c>
      <c r="B9" s="752" t="s">
        <v>1746</v>
      </c>
      <c r="C9" s="752">
        <v>1</v>
      </c>
      <c r="D9" s="752">
        <v>1</v>
      </c>
      <c r="E9" s="752">
        <v>1</v>
      </c>
      <c r="F9" s="752">
        <v>1</v>
      </c>
      <c r="G9" s="752" t="s">
        <v>1747</v>
      </c>
      <c r="H9" s="752" t="s">
        <v>1748</v>
      </c>
      <c r="I9" s="753" t="s">
        <v>977</v>
      </c>
      <c r="J9" s="185"/>
      <c r="K9" s="185"/>
    </row>
    <row r="10" spans="1:11" ht="63" x14ac:dyDescent="0.2">
      <c r="A10" s="751">
        <v>4</v>
      </c>
      <c r="B10" s="752" t="s">
        <v>1749</v>
      </c>
      <c r="C10" s="752">
        <v>0</v>
      </c>
      <c r="D10" s="752">
        <v>0</v>
      </c>
      <c r="E10" s="752">
        <v>0</v>
      </c>
      <c r="F10" s="752">
        <v>-1</v>
      </c>
      <c r="G10" s="752" t="s">
        <v>1750</v>
      </c>
      <c r="H10" s="752" t="s">
        <v>1751</v>
      </c>
      <c r="I10" s="753" t="s">
        <v>1743</v>
      </c>
      <c r="J10" s="185"/>
      <c r="K10" s="185"/>
    </row>
    <row r="11" spans="1:11" ht="63" x14ac:dyDescent="0.2">
      <c r="A11" s="751">
        <v>5</v>
      </c>
      <c r="B11" s="752" t="s">
        <v>1752</v>
      </c>
      <c r="C11" s="752">
        <v>1</v>
      </c>
      <c r="D11" s="752">
        <v>1</v>
      </c>
      <c r="E11" s="752">
        <v>1</v>
      </c>
      <c r="F11" s="752">
        <v>-1</v>
      </c>
      <c r="G11" s="752" t="s">
        <v>1741</v>
      </c>
      <c r="H11" s="752" t="s">
        <v>1753</v>
      </c>
      <c r="I11" s="753" t="s">
        <v>1754</v>
      </c>
      <c r="J11" s="185"/>
      <c r="K11" s="185"/>
    </row>
    <row r="12" spans="1:11" ht="47.25" x14ac:dyDescent="0.2">
      <c r="A12" s="751">
        <v>6</v>
      </c>
      <c r="B12" s="754" t="s">
        <v>1755</v>
      </c>
      <c r="C12" s="754">
        <v>1</v>
      </c>
      <c r="D12" s="754">
        <v>1</v>
      </c>
      <c r="E12" s="754">
        <v>0</v>
      </c>
      <c r="F12" s="754">
        <v>-1</v>
      </c>
      <c r="G12" s="754" t="s">
        <v>1747</v>
      </c>
      <c r="H12" s="754" t="s">
        <v>1756</v>
      </c>
      <c r="I12" s="755" t="s">
        <v>977</v>
      </c>
      <c r="J12" s="185"/>
      <c r="K12" s="185"/>
    </row>
    <row r="13" spans="1:11" ht="31.5" x14ac:dyDescent="0.2">
      <c r="A13" s="751">
        <v>7</v>
      </c>
      <c r="B13" s="754" t="s">
        <v>1757</v>
      </c>
      <c r="C13" s="754">
        <v>0</v>
      </c>
      <c r="D13" s="754">
        <v>0</v>
      </c>
      <c r="E13" s="754">
        <v>0</v>
      </c>
      <c r="F13" s="754">
        <v>1</v>
      </c>
      <c r="G13" s="754" t="s">
        <v>1747</v>
      </c>
      <c r="H13" s="754" t="s">
        <v>1758</v>
      </c>
      <c r="I13" s="755" t="s">
        <v>1743</v>
      </c>
      <c r="J13" s="185"/>
      <c r="K13" s="185"/>
    </row>
    <row r="14" spans="1:11" ht="47.25" x14ac:dyDescent="0.2">
      <c r="A14" s="751">
        <v>8</v>
      </c>
      <c r="B14" s="754" t="s">
        <v>1759</v>
      </c>
      <c r="C14" s="754">
        <v>1</v>
      </c>
      <c r="D14" s="754">
        <v>0</v>
      </c>
      <c r="E14" s="754">
        <v>1</v>
      </c>
      <c r="F14" s="754">
        <v>-1</v>
      </c>
      <c r="G14" s="754" t="s">
        <v>1760</v>
      </c>
      <c r="H14" s="754" t="s">
        <v>1761</v>
      </c>
      <c r="I14" s="755" t="s">
        <v>1762</v>
      </c>
      <c r="J14" s="185"/>
      <c r="K14" s="185"/>
    </row>
    <row r="15" spans="1:11" ht="79.5" thickBot="1" x14ac:dyDescent="0.25">
      <c r="A15" s="756">
        <v>9</v>
      </c>
      <c r="B15" s="757" t="s">
        <v>1763</v>
      </c>
      <c r="C15" s="757">
        <v>1</v>
      </c>
      <c r="D15" s="757">
        <v>1</v>
      </c>
      <c r="E15" s="757">
        <v>-1</v>
      </c>
      <c r="F15" s="757">
        <v>-1</v>
      </c>
      <c r="G15" s="757" t="s">
        <v>1764</v>
      </c>
      <c r="H15" s="757" t="s">
        <v>1765</v>
      </c>
      <c r="I15" s="758" t="s">
        <v>1766</v>
      </c>
      <c r="J15" s="185"/>
      <c r="K15" s="185"/>
    </row>
    <row r="16" spans="1:11" ht="31.5" customHeight="1" x14ac:dyDescent="0.2">
      <c r="A16" s="1317" t="s">
        <v>1110</v>
      </c>
      <c r="B16" s="1317"/>
      <c r="C16" s="1317" t="s">
        <v>1111</v>
      </c>
      <c r="D16" s="1317"/>
      <c r="E16" s="1317" t="s">
        <v>1112</v>
      </c>
      <c r="F16" s="1317"/>
      <c r="G16" s="1317" t="s">
        <v>1113</v>
      </c>
      <c r="H16" s="1317"/>
      <c r="I16" s="185"/>
      <c r="J16" s="185"/>
      <c r="K16" s="185"/>
    </row>
    <row r="17" spans="1:11" ht="15.75" x14ac:dyDescent="0.2">
      <c r="A17" s="242" t="s">
        <v>1114</v>
      </c>
      <c r="B17" s="243">
        <v>2</v>
      </c>
      <c r="C17" s="244" t="s">
        <v>1115</v>
      </c>
      <c r="D17" s="243">
        <v>1</v>
      </c>
      <c r="E17" s="242" t="s">
        <v>1116</v>
      </c>
      <c r="F17" s="243">
        <v>1</v>
      </c>
      <c r="G17" s="244" t="s">
        <v>1117</v>
      </c>
      <c r="H17" s="243">
        <v>1</v>
      </c>
      <c r="I17" s="185"/>
      <c r="J17" s="185"/>
      <c r="K17" s="185"/>
    </row>
    <row r="18" spans="1:11" ht="15.75" x14ac:dyDescent="0.2">
      <c r="A18" s="242" t="s">
        <v>1118</v>
      </c>
      <c r="B18" s="243">
        <v>1</v>
      </c>
      <c r="C18" s="244" t="s">
        <v>1119</v>
      </c>
      <c r="D18" s="243">
        <v>0</v>
      </c>
      <c r="E18" s="242" t="s">
        <v>1120</v>
      </c>
      <c r="F18" s="243">
        <v>0</v>
      </c>
      <c r="G18" s="244" t="s">
        <v>1121</v>
      </c>
      <c r="H18" s="243">
        <v>-1</v>
      </c>
      <c r="I18" s="185"/>
      <c r="J18" s="185"/>
      <c r="K18" s="185"/>
    </row>
    <row r="19" spans="1:11" ht="15.75" x14ac:dyDescent="0.2">
      <c r="A19" s="242" t="s">
        <v>1122</v>
      </c>
      <c r="B19" s="243">
        <v>-1</v>
      </c>
      <c r="C19" s="244" t="s">
        <v>1123</v>
      </c>
      <c r="D19" s="243">
        <v>-1</v>
      </c>
      <c r="E19" s="242" t="s">
        <v>1124</v>
      </c>
      <c r="F19" s="243">
        <v>-1</v>
      </c>
      <c r="G19" s="244"/>
      <c r="H19" s="243"/>
      <c r="I19" s="185"/>
      <c r="J19" s="185"/>
      <c r="K19" s="185"/>
    </row>
    <row r="20" spans="1:11" ht="15.75" x14ac:dyDescent="0.2">
      <c r="A20" s="245" t="s">
        <v>1125</v>
      </c>
      <c r="B20" s="246">
        <v>0</v>
      </c>
      <c r="C20" s="247"/>
      <c r="D20" s="247"/>
      <c r="E20" s="248"/>
      <c r="F20" s="249"/>
      <c r="G20" s="249"/>
      <c r="H20" s="249"/>
      <c r="I20" s="185"/>
      <c r="J20" s="185"/>
      <c r="K20" s="185"/>
    </row>
    <row r="21" spans="1:11" ht="15.75" x14ac:dyDescent="0.2">
      <c r="A21" s="510"/>
      <c r="B21" s="510"/>
      <c r="C21" s="382"/>
      <c r="D21" s="382"/>
      <c r="E21" s="185"/>
      <c r="F21" s="185"/>
      <c r="G21" s="185"/>
      <c r="H21" s="185"/>
      <c r="I21" s="185"/>
      <c r="J21" s="185"/>
      <c r="K21" s="185"/>
    </row>
    <row r="22" spans="1:11" ht="51.75" customHeight="1" x14ac:dyDescent="0.2">
      <c r="A22" s="1316" t="s">
        <v>1126</v>
      </c>
      <c r="B22" s="1272"/>
      <c r="C22" s="1272"/>
      <c r="D22" s="1272"/>
      <c r="E22" s="1272"/>
      <c r="F22" s="1272"/>
      <c r="G22" s="1272"/>
      <c r="H22" s="1272"/>
      <c r="I22" s="185"/>
      <c r="J22" s="185"/>
      <c r="K22" s="185"/>
    </row>
    <row r="23" spans="1:11" x14ac:dyDescent="0.2">
      <c r="A23" s="185"/>
      <c r="B23" s="185"/>
      <c r="C23" s="185"/>
      <c r="D23" s="185"/>
      <c r="E23" s="185"/>
      <c r="F23" s="185"/>
      <c r="G23" s="185"/>
      <c r="H23" s="185"/>
      <c r="I23" s="185"/>
      <c r="J23" s="185"/>
      <c r="K23" s="185"/>
    </row>
    <row r="24" spans="1:11" x14ac:dyDescent="0.2">
      <c r="J24" s="185"/>
      <c r="K24" s="185"/>
    </row>
  </sheetData>
  <mergeCells count="12">
    <mergeCell ref="A22:H22"/>
    <mergeCell ref="A16:B16"/>
    <mergeCell ref="C16:D16"/>
    <mergeCell ref="E16:F16"/>
    <mergeCell ref="G16:H16"/>
    <mergeCell ref="A1:H1"/>
    <mergeCell ref="A4:A5"/>
    <mergeCell ref="B4:B5"/>
    <mergeCell ref="I4:I5"/>
    <mergeCell ref="A2:G2"/>
    <mergeCell ref="G4:G5"/>
    <mergeCell ref="H4:H5"/>
  </mergeCells>
  <printOptions horizontalCentered="1" verticalCentered="1"/>
  <pageMargins left="0.43307086614173229" right="0.35433070866141736" top="0.98425196850393704" bottom="0.98425196850393704" header="0" footer="0"/>
  <pageSetup scale="58" orientation="landscape" horizontalDpi="4294967295" verticalDpi="4294967295" r:id="rId1"/>
  <headerFooter alignWithMargins="0">
    <oddFooter>&amp;L&amp;P de &amp;N&amp;CInstrumentos de Planificación, SEGEPLAN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15"/>
  <sheetViews>
    <sheetView view="pageBreakPreview" zoomScaleNormal="130" zoomScaleSheetLayoutView="100" workbookViewId="0">
      <selection activeCell="C3" sqref="C3"/>
    </sheetView>
  </sheetViews>
  <sheetFormatPr baseColWidth="10" defaultColWidth="11.42578125" defaultRowHeight="15.95" customHeight="1" x14ac:dyDescent="0.2"/>
  <cols>
    <col min="1" max="1" width="8.28515625" style="11" customWidth="1"/>
    <col min="2" max="2" width="81.5703125" style="11" customWidth="1"/>
    <col min="3" max="3" width="29.7109375" style="11" customWidth="1"/>
    <col min="4" max="16384" width="11.42578125" style="11"/>
  </cols>
  <sheetData>
    <row r="1" spans="1:4" ht="41.25" customHeight="1" x14ac:dyDescent="0.2">
      <c r="A1" s="205"/>
      <c r="B1" s="166" t="s">
        <v>1127</v>
      </c>
      <c r="C1" s="185"/>
    </row>
    <row r="2" spans="1:4" ht="25.5" x14ac:dyDescent="0.25">
      <c r="A2" s="185"/>
      <c r="B2" s="506"/>
      <c r="C2" s="505" t="s">
        <v>26</v>
      </c>
      <c r="D2" s="199"/>
    </row>
    <row r="3" spans="1:4" ht="24" customHeight="1" x14ac:dyDescent="0.2">
      <c r="A3" s="1318" t="s">
        <v>1128</v>
      </c>
      <c r="B3" s="535" t="s">
        <v>1128</v>
      </c>
      <c r="C3" s="540" t="s">
        <v>1129</v>
      </c>
    </row>
    <row r="4" spans="1:4" ht="24" customHeight="1" x14ac:dyDescent="0.2">
      <c r="A4" s="1319"/>
      <c r="B4" s="535" t="s">
        <v>1130</v>
      </c>
      <c r="C4" s="540" t="s">
        <v>1131</v>
      </c>
    </row>
    <row r="5" spans="1:4" ht="15.75" x14ac:dyDescent="0.2">
      <c r="A5" s="1320" t="s">
        <v>1132</v>
      </c>
      <c r="B5" s="536" t="s">
        <v>1132</v>
      </c>
      <c r="C5" s="540" t="s">
        <v>1133</v>
      </c>
    </row>
    <row r="6" spans="1:4" ht="24" customHeight="1" x14ac:dyDescent="0.2">
      <c r="A6" s="1321"/>
      <c r="B6" s="536" t="s">
        <v>1134</v>
      </c>
      <c r="C6" s="540" t="s">
        <v>1135</v>
      </c>
    </row>
    <row r="7" spans="1:4" ht="15.75" x14ac:dyDescent="0.2">
      <c r="A7" s="1322"/>
      <c r="B7" s="536" t="s">
        <v>1136</v>
      </c>
      <c r="C7" s="540" t="s">
        <v>1137</v>
      </c>
    </row>
    <row r="8" spans="1:4" ht="15.95" customHeight="1" x14ac:dyDescent="0.2">
      <c r="A8" s="185"/>
      <c r="B8" s="200"/>
      <c r="C8" s="185"/>
    </row>
    <row r="9" spans="1:4" ht="15.95" customHeight="1" thickBot="1" x14ac:dyDescent="0.3">
      <c r="A9" s="185"/>
      <c r="B9" s="49"/>
      <c r="C9" s="185"/>
    </row>
    <row r="10" spans="1:4" ht="15.95" customHeight="1" thickBot="1" x14ac:dyDescent="0.35">
      <c r="A10" s="185"/>
      <c r="B10" s="136" t="s">
        <v>55</v>
      </c>
      <c r="C10" s="185"/>
    </row>
    <row r="11" spans="1:4" ht="20.100000000000001" customHeight="1" x14ac:dyDescent="0.25">
      <c r="A11" s="185"/>
      <c r="B11" s="106" t="s">
        <v>56</v>
      </c>
      <c r="C11" s="201" t="s">
        <v>57</v>
      </c>
    </row>
    <row r="12" spans="1:4" ht="20.100000000000001" customHeight="1" thickBot="1" x14ac:dyDescent="0.25">
      <c r="A12" s="185"/>
      <c r="B12" s="107" t="s">
        <v>58</v>
      </c>
      <c r="C12" s="202" t="s">
        <v>59</v>
      </c>
    </row>
    <row r="13" spans="1:4" ht="24.75" customHeight="1" x14ac:dyDescent="0.2">
      <c r="A13" s="185"/>
      <c r="B13" s="469"/>
      <c r="C13" s="554" t="s">
        <v>1138</v>
      </c>
    </row>
    <row r="14" spans="1:4" ht="15.95" customHeight="1" x14ac:dyDescent="0.3">
      <c r="B14" s="203"/>
    </row>
    <row r="15" spans="1:4" ht="15.95" customHeight="1" x14ac:dyDescent="0.2">
      <c r="B15" s="204"/>
    </row>
  </sheetData>
  <mergeCells count="2">
    <mergeCell ref="A3:A4"/>
    <mergeCell ref="A5:A7"/>
  </mergeCells>
  <phoneticPr fontId="36" type="noConversion"/>
  <hyperlinks>
    <hyperlink ref="C11" location="'Anexo-1 Ruta de Trabajo '!A1" display="DPSE-ANEXO 1"/>
    <hyperlink ref="C12" location="'Anexo-2 Clasif.Tematicos'!Área_de_impresión" display="DPSE-ANEXO 2"/>
    <hyperlink ref="C13" location="Carátula!Área_de_impresión" display="Click para regresar a Caratula"/>
    <hyperlink ref="C4" location="'15 Ficha Seguimiento POM'!A1" display="SPPD-15"/>
    <hyperlink ref="C5" location="'SPPD-16 POA'!A1" display="SPPD-16"/>
    <hyperlink ref="C7" location="'18 Ficha Seguimiento POA '!A1" display="SPPD-18"/>
    <hyperlink ref="C3" location="'14 POM'!A1" display="SPPD-14"/>
    <hyperlink ref="C6" location="'17 Acciones_Insumos'!A1" display="SPPD-17"/>
  </hyperlinks>
  <printOptions horizontalCentered="1" verticalCentered="1"/>
  <pageMargins left="0.70866141732283472" right="0.70866141732283472" top="0.74803149606299213" bottom="0.74803149606299213" header="0.31496062992125984" footer="0.31496062992125984"/>
  <pageSetup scale="75"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H140"/>
  <sheetViews>
    <sheetView view="pageBreakPreview" zoomScale="70" zoomScaleNormal="40" zoomScaleSheetLayoutView="70" workbookViewId="0">
      <selection sqref="A1:W1"/>
    </sheetView>
  </sheetViews>
  <sheetFormatPr baseColWidth="10" defaultColWidth="11.42578125" defaultRowHeight="12.75" x14ac:dyDescent="0.2"/>
  <cols>
    <col min="1" max="1" width="14.42578125" style="2" customWidth="1"/>
    <col min="2" max="2" width="14.5703125" style="2" customWidth="1"/>
    <col min="3" max="3" width="11.42578125" style="2" customWidth="1"/>
    <col min="4" max="5" width="13.7109375" style="2" customWidth="1"/>
    <col min="6" max="6" width="11.140625" style="2" customWidth="1"/>
    <col min="7" max="7" width="12.42578125" style="2" customWidth="1"/>
    <col min="8" max="8" width="21.42578125" style="2" customWidth="1"/>
    <col min="9" max="9" width="7.42578125" style="2" customWidth="1"/>
    <col min="10" max="11" width="9.42578125" style="2" customWidth="1"/>
    <col min="12" max="12" width="14.7109375" style="2" customWidth="1"/>
    <col min="13" max="13" width="18.42578125" style="2" customWidth="1"/>
    <col min="14" max="14" width="12.28515625" style="2" customWidth="1"/>
    <col min="15" max="15" width="14.28515625" style="2" bestFit="1" customWidth="1"/>
    <col min="16" max="16" width="17.7109375" style="2" customWidth="1"/>
    <col min="17" max="17" width="9.7109375" style="2" customWidth="1"/>
    <col min="18" max="18" width="17.28515625" style="2" customWidth="1"/>
    <col min="19" max="19" width="9.5703125" style="2" customWidth="1"/>
    <col min="20" max="20" width="15.28515625" style="2" bestFit="1" customWidth="1"/>
    <col min="21" max="21" width="9.7109375" style="2" customWidth="1"/>
    <col min="22" max="22" width="16.7109375" style="2" bestFit="1" customWidth="1"/>
    <col min="23" max="23" width="9.5703125" style="2" customWidth="1"/>
    <col min="24" max="24" width="16.7109375" style="2" bestFit="1" customWidth="1"/>
    <col min="25" max="16384" width="11.42578125" style="2"/>
  </cols>
  <sheetData>
    <row r="1" spans="1:60" ht="34.5" customHeight="1" thickBot="1" x14ac:dyDescent="0.25">
      <c r="A1" s="1360" t="s">
        <v>1139</v>
      </c>
      <c r="B1" s="1360"/>
      <c r="C1" s="1360"/>
      <c r="D1" s="1360"/>
      <c r="E1" s="1360"/>
      <c r="F1" s="1360"/>
      <c r="G1" s="1360"/>
      <c r="H1" s="1360"/>
      <c r="I1" s="1360"/>
      <c r="J1" s="1360"/>
      <c r="K1" s="1360"/>
      <c r="L1" s="1360"/>
      <c r="M1" s="1360"/>
      <c r="N1" s="1360"/>
      <c r="O1" s="1360"/>
      <c r="P1" s="1360"/>
      <c r="Q1" s="1360"/>
      <c r="R1" s="1360"/>
      <c r="S1" s="1360"/>
      <c r="T1" s="1360"/>
      <c r="U1" s="1360"/>
      <c r="V1" s="1360"/>
      <c r="W1" s="1360"/>
      <c r="X1" s="555" t="s">
        <v>1129</v>
      </c>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row>
    <row r="2" spans="1:60" ht="13.5" thickBo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row>
    <row r="3" spans="1:60" ht="15.75" customHeight="1" thickBot="1" x14ac:dyDescent="0.25">
      <c r="A3" s="1147" t="s">
        <v>1140</v>
      </c>
      <c r="B3" s="1154"/>
      <c r="C3" s="1154"/>
      <c r="D3" s="1154"/>
      <c r="E3" s="1154"/>
      <c r="F3" s="1154"/>
      <c r="G3" s="1149"/>
      <c r="H3" s="1362" t="s">
        <v>1141</v>
      </c>
      <c r="I3" s="1362"/>
      <c r="J3" s="1362"/>
      <c r="K3" s="1362"/>
      <c r="L3" s="1363" t="s">
        <v>1142</v>
      </c>
      <c r="M3" s="1364"/>
      <c r="N3" s="1369" t="s">
        <v>1143</v>
      </c>
      <c r="O3" s="1372" t="s">
        <v>1144</v>
      </c>
      <c r="P3" s="1373"/>
      <c r="Q3" s="1373"/>
      <c r="R3" s="1373"/>
      <c r="S3" s="1373"/>
      <c r="T3" s="1373"/>
      <c r="U3" s="1373"/>
      <c r="V3" s="1373"/>
      <c r="W3" s="1373"/>
      <c r="X3" s="1374"/>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row>
    <row r="4" spans="1:60" ht="15.75" customHeight="1" thickBot="1" x14ac:dyDescent="0.25">
      <c r="A4" s="1150"/>
      <c r="B4" s="1361"/>
      <c r="C4" s="1361"/>
      <c r="D4" s="1361"/>
      <c r="E4" s="1361"/>
      <c r="F4" s="1361"/>
      <c r="G4" s="1153"/>
      <c r="H4" s="1375" t="s">
        <v>1145</v>
      </c>
      <c r="I4" s="1378" t="s">
        <v>1146</v>
      </c>
      <c r="J4" s="1379"/>
      <c r="K4" s="1380"/>
      <c r="L4" s="1365"/>
      <c r="M4" s="1366"/>
      <c r="N4" s="1370"/>
      <c r="O4" s="1381">
        <v>2023</v>
      </c>
      <c r="P4" s="1345"/>
      <c r="Q4" s="1381">
        <v>2024</v>
      </c>
      <c r="R4" s="1345"/>
      <c r="S4" s="1382">
        <v>2025</v>
      </c>
      <c r="T4" s="1383"/>
      <c r="U4" s="1382">
        <v>2026</v>
      </c>
      <c r="V4" s="1383"/>
      <c r="W4" s="1382">
        <v>2027</v>
      </c>
      <c r="X4" s="138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row>
    <row r="5" spans="1:60" ht="67.5" customHeight="1" thickBot="1" x14ac:dyDescent="0.25">
      <c r="A5" s="1384" t="s">
        <v>948</v>
      </c>
      <c r="B5" s="1385" t="s">
        <v>949</v>
      </c>
      <c r="C5" s="1378" t="s">
        <v>1147</v>
      </c>
      <c r="D5" s="1379"/>
      <c r="E5" s="1379"/>
      <c r="F5" s="1379"/>
      <c r="G5" s="1380"/>
      <c r="H5" s="1376"/>
      <c r="I5" s="1348" t="s">
        <v>953</v>
      </c>
      <c r="J5" s="1348" t="s">
        <v>954</v>
      </c>
      <c r="K5" s="1348" t="s">
        <v>955</v>
      </c>
      <c r="L5" s="1365"/>
      <c r="M5" s="1366"/>
      <c r="N5" s="1371"/>
      <c r="O5" s="1342" t="s">
        <v>1148</v>
      </c>
      <c r="P5" s="1342" t="s">
        <v>1149</v>
      </c>
      <c r="Q5" s="1342" t="s">
        <v>1148</v>
      </c>
      <c r="R5" s="1342" t="s">
        <v>1149</v>
      </c>
      <c r="S5" s="1342" t="s">
        <v>1148</v>
      </c>
      <c r="T5" s="1342" t="s">
        <v>1149</v>
      </c>
      <c r="U5" s="1342" t="s">
        <v>1148</v>
      </c>
      <c r="V5" s="1345" t="s">
        <v>1149</v>
      </c>
      <c r="W5" s="1342" t="s">
        <v>1148</v>
      </c>
      <c r="X5" s="1342" t="s">
        <v>1149</v>
      </c>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row>
    <row r="6" spans="1:60" ht="32.25" thickBot="1" x14ac:dyDescent="0.25">
      <c r="A6" s="1384"/>
      <c r="B6" s="1385"/>
      <c r="C6" s="253" t="s">
        <v>959</v>
      </c>
      <c r="D6" s="553" t="s">
        <v>1150</v>
      </c>
      <c r="E6" s="253" t="s">
        <v>1151</v>
      </c>
      <c r="F6" s="253" t="s">
        <v>71</v>
      </c>
      <c r="G6" s="253" t="s">
        <v>952</v>
      </c>
      <c r="H6" s="1377"/>
      <c r="I6" s="1349"/>
      <c r="J6" s="1349"/>
      <c r="K6" s="1349"/>
      <c r="L6" s="1367"/>
      <c r="M6" s="1368"/>
      <c r="N6" s="1371"/>
      <c r="O6" s="1343"/>
      <c r="P6" s="1343"/>
      <c r="Q6" s="1343"/>
      <c r="R6" s="1343"/>
      <c r="S6" s="1343"/>
      <c r="T6" s="1343"/>
      <c r="U6" s="1343"/>
      <c r="V6" s="1346"/>
      <c r="W6" s="1343"/>
      <c r="X6" s="134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row>
    <row r="7" spans="1:60" ht="192" thickBot="1" x14ac:dyDescent="0.25">
      <c r="A7" s="254"/>
      <c r="B7" s="255"/>
      <c r="C7" s="759" t="s">
        <v>1767</v>
      </c>
      <c r="D7" s="760" t="s">
        <v>1768</v>
      </c>
      <c r="E7" s="760" t="s">
        <v>1769</v>
      </c>
      <c r="F7" s="761" t="s">
        <v>1770</v>
      </c>
      <c r="G7" s="762" t="s">
        <v>1771</v>
      </c>
      <c r="H7" s="1333" t="s">
        <v>1772</v>
      </c>
      <c r="I7" s="560"/>
      <c r="J7" s="560"/>
      <c r="K7" s="561"/>
      <c r="L7" s="256" t="s">
        <v>1152</v>
      </c>
      <c r="M7" s="257" t="s">
        <v>1777</v>
      </c>
      <c r="N7" s="258" t="s">
        <v>1607</v>
      </c>
      <c r="O7" s="765">
        <f>O8</f>
        <v>45</v>
      </c>
      <c r="P7" s="260">
        <f>SUM(P8:P10)</f>
        <v>11450947</v>
      </c>
      <c r="Q7" s="259">
        <f>Q8</f>
        <v>47</v>
      </c>
      <c r="R7" s="260">
        <f>SUM(R8:R10)</f>
        <v>12053267</v>
      </c>
      <c r="S7" s="261">
        <f>S8</f>
        <v>49</v>
      </c>
      <c r="T7" s="260">
        <f>SUM(T8:T10)</f>
        <v>12687269</v>
      </c>
      <c r="U7" s="259">
        <f>U8</f>
        <v>52</v>
      </c>
      <c r="V7" s="260">
        <f>SUM(V8:V10)</f>
        <v>13354619</v>
      </c>
      <c r="W7" s="259">
        <f>W8</f>
        <v>55</v>
      </c>
      <c r="X7" s="260">
        <f>SUM(X8:X10)</f>
        <v>14057072</v>
      </c>
      <c r="Y7" s="1344"/>
      <c r="Z7" s="1344"/>
      <c r="AA7" s="1344"/>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row>
    <row r="8" spans="1:60" ht="60.6" customHeight="1" x14ac:dyDescent="0.2">
      <c r="A8" s="262"/>
      <c r="B8" s="104"/>
      <c r="C8" s="1336" t="s">
        <v>1773</v>
      </c>
      <c r="D8" s="1333" t="s">
        <v>1774</v>
      </c>
      <c r="E8" s="1333" t="s">
        <v>1775</v>
      </c>
      <c r="F8" s="1333" t="s">
        <v>1770</v>
      </c>
      <c r="G8" s="1333" t="s">
        <v>1776</v>
      </c>
      <c r="H8" s="1334"/>
      <c r="I8" s="182"/>
      <c r="J8" s="182"/>
      <c r="K8" s="566"/>
      <c r="L8" s="1329"/>
      <c r="M8" s="1353" t="s">
        <v>1777</v>
      </c>
      <c r="N8" s="1350" t="s">
        <v>1607</v>
      </c>
      <c r="O8" s="1357">
        <v>45</v>
      </c>
      <c r="P8" s="1326">
        <f>'17 Acciones_Insumos'!W7</f>
        <v>11450947</v>
      </c>
      <c r="Q8" s="1323">
        <f>ROUND((O8*5.3%)+O8,0)</f>
        <v>47</v>
      </c>
      <c r="R8" s="1326">
        <f>ROUND((P8*5.26%)+P8,0)</f>
        <v>12053267</v>
      </c>
      <c r="S8" s="1323">
        <f>ROUND((Q8*5.3%)+Q8,0)</f>
        <v>49</v>
      </c>
      <c r="T8" s="1326">
        <f>ROUND((R8*5.26%)+R8,0)</f>
        <v>12687269</v>
      </c>
      <c r="U8" s="1323">
        <f>ROUND((S8*5.3%)+S8,0)</f>
        <v>52</v>
      </c>
      <c r="V8" s="1326">
        <f>ROUND((T8*5.26%)+T8,0)</f>
        <v>13354619</v>
      </c>
      <c r="W8" s="1323">
        <f>ROUND((U8*5.3%)+U8,0)</f>
        <v>55</v>
      </c>
      <c r="X8" s="1326">
        <f>ROUND((V8*5.26%)+V8,0)</f>
        <v>14057072</v>
      </c>
      <c r="Y8" s="1344"/>
      <c r="Z8" s="1344"/>
      <c r="AA8" s="1344"/>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row>
    <row r="9" spans="1:60" ht="45.6" customHeight="1" x14ac:dyDescent="0.2">
      <c r="A9" s="262"/>
      <c r="B9" s="104"/>
      <c r="C9" s="1337"/>
      <c r="D9" s="1334"/>
      <c r="E9" s="1334"/>
      <c r="F9" s="1334"/>
      <c r="G9" s="1334"/>
      <c r="H9" s="1334"/>
      <c r="I9" s="182"/>
      <c r="J9" s="182"/>
      <c r="K9" s="566"/>
      <c r="L9" s="1356"/>
      <c r="M9" s="1354"/>
      <c r="N9" s="1351"/>
      <c r="O9" s="1358"/>
      <c r="P9" s="1327"/>
      <c r="Q9" s="1324"/>
      <c r="R9" s="1327"/>
      <c r="S9" s="1324"/>
      <c r="T9" s="1327"/>
      <c r="U9" s="1324"/>
      <c r="V9" s="1327"/>
      <c r="W9" s="1324"/>
      <c r="X9" s="1327"/>
      <c r="Y9" s="1344"/>
      <c r="Z9" s="1344"/>
      <c r="AA9" s="1344"/>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row>
    <row r="10" spans="1:60" ht="123.6" customHeight="1" x14ac:dyDescent="0.2">
      <c r="A10" s="262"/>
      <c r="B10" s="104"/>
      <c r="C10" s="1337"/>
      <c r="D10" s="1334"/>
      <c r="E10" s="1334"/>
      <c r="F10" s="1334"/>
      <c r="G10" s="1334"/>
      <c r="H10" s="1334"/>
      <c r="I10" s="182"/>
      <c r="J10" s="182"/>
      <c r="K10" s="566"/>
      <c r="L10" s="1331"/>
      <c r="M10" s="1355"/>
      <c r="N10" s="1352"/>
      <c r="O10" s="1359"/>
      <c r="P10" s="1328"/>
      <c r="Q10" s="1325"/>
      <c r="R10" s="1328"/>
      <c r="S10" s="1325"/>
      <c r="T10" s="1328"/>
      <c r="U10" s="1325"/>
      <c r="V10" s="1328"/>
      <c r="W10" s="1325"/>
      <c r="X10" s="1328"/>
      <c r="Y10" s="1344"/>
      <c r="Z10" s="1344"/>
      <c r="AA10" s="1344"/>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row>
    <row r="11" spans="1:60" ht="66" customHeight="1" x14ac:dyDescent="0.2">
      <c r="A11" s="262"/>
      <c r="B11" s="104"/>
      <c r="C11" s="1338"/>
      <c r="D11" s="1335"/>
      <c r="E11" s="1335"/>
      <c r="F11" s="1335"/>
      <c r="G11" s="1335"/>
      <c r="H11" s="1335"/>
      <c r="I11" s="182"/>
      <c r="J11" s="182"/>
      <c r="K11" s="566"/>
      <c r="L11" s="256" t="str">
        <f>'[2]SPPD-12 POM'!J8</f>
        <v>Producto 2:</v>
      </c>
      <c r="M11" s="257" t="str">
        <f>'[2]SPPD-12 POM'!K8</f>
        <v>Mujeres Indígenas con Servicios de Atención Integral</v>
      </c>
      <c r="N11" s="264" t="str">
        <f>'[2]SPPD-12 POM'!L8</f>
        <v>Persona</v>
      </c>
      <c r="O11" s="780">
        <f>O12+O13+O14+O15</f>
        <v>14970</v>
      </c>
      <c r="P11" s="266">
        <f t="shared" ref="P11:X11" si="0">SUM(P12:P15)</f>
        <v>7549053</v>
      </c>
      <c r="Q11" s="265">
        <f>Q12+Q13+Q14+Q15</f>
        <v>15764</v>
      </c>
      <c r="R11" s="266">
        <f t="shared" si="0"/>
        <v>7946133</v>
      </c>
      <c r="S11" s="265">
        <f>S12+S13+S14+S15</f>
        <v>16600</v>
      </c>
      <c r="T11" s="266">
        <f t="shared" si="0"/>
        <v>8364100</v>
      </c>
      <c r="U11" s="265">
        <f>U12+U13+U14+U15</f>
        <v>17480</v>
      </c>
      <c r="V11" s="266">
        <f t="shared" si="0"/>
        <v>8804052</v>
      </c>
      <c r="W11" s="265">
        <f>W12+W13+W14+W15</f>
        <v>18406</v>
      </c>
      <c r="X11" s="266">
        <f t="shared" si="0"/>
        <v>9267146</v>
      </c>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row>
    <row r="12" spans="1:60" ht="69.599999999999994" customHeight="1" x14ac:dyDescent="0.2">
      <c r="A12" s="262"/>
      <c r="B12" s="104"/>
      <c r="C12" s="562"/>
      <c r="D12" s="563"/>
      <c r="E12" s="563"/>
      <c r="F12" s="564"/>
      <c r="G12" s="565"/>
      <c r="H12" s="562"/>
      <c r="I12" s="182"/>
      <c r="J12" s="182"/>
      <c r="K12" s="566"/>
      <c r="L12" s="1329"/>
      <c r="M12" s="79" t="str">
        <f>'[2]SPPD-12 POM'!K9</f>
        <v>Mujeres Indígenas Violentadas en sus Derechos, Reciben Atención Jurídica</v>
      </c>
      <c r="N12" s="86" t="str">
        <f>'[2]SPPD-12 POM'!L9</f>
        <v>Persona</v>
      </c>
      <c r="O12" s="766">
        <f>'17 Acciones_Insumos'!W113</f>
        <v>4945</v>
      </c>
      <c r="P12" s="263">
        <f>'17 Acciones_Insumos'!W114</f>
        <v>3233504</v>
      </c>
      <c r="Q12" s="80">
        <f>ROUND((O12*5.3%)+O12,0)</f>
        <v>5207</v>
      </c>
      <c r="R12" s="263">
        <f>ROUND((P12*5.26%)+P12,0)</f>
        <v>3403586</v>
      </c>
      <c r="S12" s="80">
        <f>ROUND((Q12*5.3%)+Q12,0)</f>
        <v>5483</v>
      </c>
      <c r="T12" s="567">
        <f>ROUND((R12*5.26%)+R12,0)</f>
        <v>3582615</v>
      </c>
      <c r="U12" s="80">
        <f>ROUND((S12*5.3%)+S12,0)</f>
        <v>5774</v>
      </c>
      <c r="V12" s="263">
        <f>ROUND((T12*5.26%)+T12,0)</f>
        <v>3771061</v>
      </c>
      <c r="W12" s="80">
        <f>ROUND((U12*5.3%)+U12,0)</f>
        <v>6080</v>
      </c>
      <c r="X12" s="263">
        <f>ROUND((V12*5.26%)+V12,0)</f>
        <v>3969419</v>
      </c>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row>
    <row r="13" spans="1:60" ht="60" x14ac:dyDescent="0.2">
      <c r="A13" s="262"/>
      <c r="B13" s="104"/>
      <c r="C13" s="562"/>
      <c r="D13" s="563"/>
      <c r="E13" s="563"/>
      <c r="F13" s="564"/>
      <c r="G13" s="565"/>
      <c r="H13" s="562"/>
      <c r="I13" s="182"/>
      <c r="J13" s="182"/>
      <c r="K13" s="566"/>
      <c r="L13" s="1330"/>
      <c r="M13" s="79" t="str">
        <f>'[2]SPPD-12 POM'!K10</f>
        <v>Mujeres Indígenas Violentadas en sus Derechos, Reciben Atención Social</v>
      </c>
      <c r="N13" s="86" t="str">
        <f>'[2]SPPD-12 POM'!L10</f>
        <v>Persona</v>
      </c>
      <c r="O13" s="766">
        <f>'17 Acciones_Insumos'!W162</f>
        <v>4256</v>
      </c>
      <c r="P13" s="263">
        <f>'17 Acciones_Insumos'!W163</f>
        <v>2369649</v>
      </c>
      <c r="Q13" s="80">
        <f>ROUND((O13*5.3%)+O13,0)</f>
        <v>4482</v>
      </c>
      <c r="R13" s="263">
        <f>ROUND((P13*5.26%)+P13,0)</f>
        <v>2494293</v>
      </c>
      <c r="S13" s="80">
        <f>ROUND((Q13*5.3%)+Q13,0)</f>
        <v>4720</v>
      </c>
      <c r="T13" s="567">
        <f>ROUND((R13*5.26%)+R13,0)</f>
        <v>2625493</v>
      </c>
      <c r="U13" s="80">
        <f>ROUND((S13*5.3%)+S13,0)</f>
        <v>4970</v>
      </c>
      <c r="V13" s="263">
        <f>ROUND((T13*5.26%)+T13,0)</f>
        <v>2763594</v>
      </c>
      <c r="W13" s="80">
        <f>ROUND((U13*5.3%)+U13,0)</f>
        <v>5233</v>
      </c>
      <c r="X13" s="263">
        <f>ROUND((V13*5.26%)+V13,0)</f>
        <v>2908959</v>
      </c>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row>
    <row r="14" spans="1:60" ht="60" x14ac:dyDescent="0.2">
      <c r="A14" s="262"/>
      <c r="B14" s="104"/>
      <c r="C14" s="562"/>
      <c r="D14" s="563"/>
      <c r="E14" s="563"/>
      <c r="F14" s="564"/>
      <c r="G14" s="565"/>
      <c r="H14" s="562"/>
      <c r="I14" s="182"/>
      <c r="J14" s="182"/>
      <c r="K14" s="566"/>
      <c r="L14" s="1330"/>
      <c r="M14" s="79" t="str">
        <f>'[2]SPPD-12 POM'!K10</f>
        <v>Mujeres Indígenas Violentadas en sus Derechos, Reciben Atención Social</v>
      </c>
      <c r="N14" s="86" t="str">
        <f>'[2]SPPD-12 POM'!L10</f>
        <v>Persona</v>
      </c>
      <c r="O14" s="766">
        <f>'17 Acciones_Insumos'!W201</f>
        <v>2530</v>
      </c>
      <c r="P14" s="263">
        <f>'17 Acciones_Insumos'!W202</f>
        <v>1546492</v>
      </c>
      <c r="Q14" s="80">
        <f>ROUND((O14*5.3%)+O14,0)</f>
        <v>2664</v>
      </c>
      <c r="R14" s="263">
        <f>ROUND((P14*5.26%)+P14,0)</f>
        <v>1627837</v>
      </c>
      <c r="S14" s="80">
        <f t="shared" ref="S14:S15" si="1">ROUND((Q14*5.3%)+Q14,0)</f>
        <v>2805</v>
      </c>
      <c r="T14" s="567">
        <f>ROUND((R14*5.26%)+R14,0)</f>
        <v>1713461</v>
      </c>
      <c r="U14" s="80">
        <f t="shared" ref="U14:U15" si="2">ROUND((S14*5.3%)+S14,0)</f>
        <v>2954</v>
      </c>
      <c r="V14" s="263">
        <f>ROUND((T14*5.26%)+T14,0)</f>
        <v>1803589</v>
      </c>
      <c r="W14" s="80">
        <f t="shared" ref="W14:W15" si="3">ROUND((U14*5.3%)+U14,0)</f>
        <v>3111</v>
      </c>
      <c r="X14" s="263">
        <f>ROUND((V14*5.26%)+V14,0)</f>
        <v>1898458</v>
      </c>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row>
    <row r="15" spans="1:60" ht="75.75" thickBot="1" x14ac:dyDescent="0.25">
      <c r="A15" s="262"/>
      <c r="B15" s="104"/>
      <c r="C15" s="562"/>
      <c r="D15" s="563"/>
      <c r="E15" s="563"/>
      <c r="F15" s="564"/>
      <c r="G15" s="565"/>
      <c r="H15" s="562"/>
      <c r="I15" s="182"/>
      <c r="J15" s="182"/>
      <c r="K15" s="566"/>
      <c r="L15" s="1330"/>
      <c r="M15" s="763" t="str">
        <f>'[2]SPPD-12 POM'!K11</f>
        <v>Mujeres Indígenas Violentadas en sus Derechos, Reciben Atención Psicológica</v>
      </c>
      <c r="N15" s="86" t="str">
        <f>'[2]SPPD-12 POM'!L11</f>
        <v>Persona</v>
      </c>
      <c r="O15" s="766">
        <f>'17 Acciones_Insumos'!W237</f>
        <v>3239</v>
      </c>
      <c r="P15" s="263">
        <f>'17 Acciones_Insumos'!W238</f>
        <v>399408</v>
      </c>
      <c r="Q15" s="80">
        <f>ROUND((O15*5.3%)+O15,0)</f>
        <v>3411</v>
      </c>
      <c r="R15" s="263">
        <f>ROUND((P15*5.26%)+P15,0)</f>
        <v>420417</v>
      </c>
      <c r="S15" s="80">
        <f t="shared" si="1"/>
        <v>3592</v>
      </c>
      <c r="T15" s="567">
        <f>ROUND((R15*5.26%)+R15,0)</f>
        <v>442531</v>
      </c>
      <c r="U15" s="80">
        <f t="shared" si="2"/>
        <v>3782</v>
      </c>
      <c r="V15" s="263">
        <f>ROUND((T15*5.26%)+T15,0)</f>
        <v>465808</v>
      </c>
      <c r="W15" s="80">
        <f t="shared" si="3"/>
        <v>3982</v>
      </c>
      <c r="X15" s="263">
        <f>ROUND((V15*5.26%)+V15,0)</f>
        <v>490310</v>
      </c>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row>
    <row r="16" spans="1:60" ht="79.900000000000006" hidden="1" customHeight="1" thickBot="1" x14ac:dyDescent="0.25">
      <c r="A16" s="262"/>
      <c r="B16" s="104"/>
      <c r="C16" s="562"/>
      <c r="D16" s="563"/>
      <c r="E16" s="563"/>
      <c r="F16" s="564"/>
      <c r="G16" s="565"/>
      <c r="H16" s="562"/>
      <c r="I16" s="182"/>
      <c r="J16" s="182"/>
      <c r="K16" s="566"/>
      <c r="L16" s="1347"/>
      <c r="M16" s="763"/>
      <c r="N16" s="764" t="str">
        <f>'[2]SPPD-12 POM'!L12</f>
        <v>Persona</v>
      </c>
      <c r="O16" s="265"/>
      <c r="P16" s="266">
        <f t="shared" ref="P16:X16" si="4">SUM(P17:P19)</f>
        <v>0</v>
      </c>
      <c r="Q16" s="265"/>
      <c r="R16" s="266">
        <f t="shared" si="4"/>
        <v>0</v>
      </c>
      <c r="S16" s="265"/>
      <c r="T16" s="266">
        <f t="shared" si="4"/>
        <v>0</v>
      </c>
      <c r="U16" s="265"/>
      <c r="V16" s="266">
        <f t="shared" si="4"/>
        <v>0</v>
      </c>
      <c r="W16" s="265"/>
      <c r="X16" s="266">
        <f t="shared" si="4"/>
        <v>0</v>
      </c>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row>
    <row r="17" spans="1:60" ht="15" hidden="1" customHeight="1" x14ac:dyDescent="0.2">
      <c r="A17" s="262"/>
      <c r="B17" s="104"/>
      <c r="C17" s="562"/>
      <c r="D17" s="563"/>
      <c r="E17" s="563"/>
      <c r="F17" s="564"/>
      <c r="G17" s="565"/>
      <c r="H17" s="562"/>
      <c r="I17" s="182"/>
      <c r="J17" s="182"/>
      <c r="K17" s="566"/>
      <c r="L17" s="1332"/>
      <c r="M17" s="79" t="s">
        <v>1153</v>
      </c>
      <c r="N17" s="86"/>
      <c r="O17" s="80"/>
      <c r="P17" s="263"/>
      <c r="Q17" s="80"/>
      <c r="R17" s="568"/>
      <c r="S17" s="80"/>
      <c r="T17" s="568"/>
      <c r="U17" s="80"/>
      <c r="V17" s="568"/>
      <c r="W17" s="80"/>
      <c r="X17" s="568"/>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row>
    <row r="18" spans="1:60" ht="15" hidden="1" x14ac:dyDescent="0.2">
      <c r="A18" s="262"/>
      <c r="B18" s="104"/>
      <c r="C18" s="562"/>
      <c r="D18" s="563"/>
      <c r="E18" s="563"/>
      <c r="F18" s="564"/>
      <c r="G18" s="565"/>
      <c r="H18" s="562"/>
      <c r="I18" s="182"/>
      <c r="J18" s="182"/>
      <c r="K18" s="566"/>
      <c r="L18" s="1330"/>
      <c r="M18" s="79" t="s">
        <v>1154</v>
      </c>
      <c r="N18" s="86"/>
      <c r="O18" s="80"/>
      <c r="P18" s="263"/>
      <c r="Q18" s="80"/>
      <c r="R18" s="568"/>
      <c r="S18" s="80"/>
      <c r="T18" s="568"/>
      <c r="U18" s="80"/>
      <c r="V18" s="568"/>
      <c r="W18" s="80"/>
      <c r="X18" s="568"/>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row>
    <row r="19" spans="1:60" ht="15" hidden="1" x14ac:dyDescent="0.2">
      <c r="A19" s="262"/>
      <c r="B19" s="104"/>
      <c r="C19" s="562"/>
      <c r="D19" s="563"/>
      <c r="E19" s="563"/>
      <c r="F19" s="564"/>
      <c r="G19" s="565"/>
      <c r="H19" s="562"/>
      <c r="I19" s="182"/>
      <c r="J19" s="182"/>
      <c r="K19" s="566"/>
      <c r="L19" s="1331"/>
      <c r="M19" s="79" t="s">
        <v>1155</v>
      </c>
      <c r="N19" s="85"/>
      <c r="O19" s="80"/>
      <c r="P19" s="263"/>
      <c r="Q19" s="80"/>
      <c r="R19" s="568"/>
      <c r="S19" s="80"/>
      <c r="T19" s="568"/>
      <c r="U19" s="80"/>
      <c r="V19" s="568"/>
      <c r="W19" s="80"/>
      <c r="X19" s="568"/>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row>
    <row r="20" spans="1:60" ht="15" hidden="1" customHeight="1" x14ac:dyDescent="0.2">
      <c r="A20" s="262"/>
      <c r="B20" s="104"/>
      <c r="C20" s="562"/>
      <c r="D20" s="563"/>
      <c r="E20" s="563"/>
      <c r="F20" s="564"/>
      <c r="G20" s="565"/>
      <c r="H20" s="562"/>
      <c r="I20" s="182"/>
      <c r="J20" s="182"/>
      <c r="K20" s="566"/>
      <c r="L20" s="256" t="s">
        <v>1158</v>
      </c>
      <c r="M20" s="257"/>
      <c r="N20" s="264"/>
      <c r="O20" s="265"/>
      <c r="P20" s="266">
        <f t="shared" ref="P20:X20" si="5">SUM(P21:P23)</f>
        <v>0</v>
      </c>
      <c r="Q20" s="265"/>
      <c r="R20" s="266">
        <f t="shared" si="5"/>
        <v>0</v>
      </c>
      <c r="S20" s="265"/>
      <c r="T20" s="266">
        <f t="shared" si="5"/>
        <v>0</v>
      </c>
      <c r="U20" s="265"/>
      <c r="V20" s="266">
        <f t="shared" si="5"/>
        <v>0</v>
      </c>
      <c r="W20" s="265"/>
      <c r="X20" s="266">
        <f t="shared" si="5"/>
        <v>0</v>
      </c>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row>
    <row r="21" spans="1:60" ht="15" hidden="1" customHeight="1" x14ac:dyDescent="0.2">
      <c r="A21" s="262"/>
      <c r="B21" s="104"/>
      <c r="C21" s="562"/>
      <c r="D21" s="563"/>
      <c r="E21" s="563"/>
      <c r="F21" s="564"/>
      <c r="G21" s="565"/>
      <c r="H21" s="562"/>
      <c r="I21" s="182"/>
      <c r="J21" s="182"/>
      <c r="K21" s="566"/>
      <c r="L21" s="1329"/>
      <c r="M21" s="79" t="s">
        <v>1153</v>
      </c>
      <c r="N21" s="86"/>
      <c r="O21" s="80"/>
      <c r="P21" s="81"/>
      <c r="Q21" s="80"/>
      <c r="R21" s="81"/>
      <c r="S21" s="80"/>
      <c r="T21" s="263"/>
      <c r="U21" s="80"/>
      <c r="V21" s="263"/>
      <c r="W21" s="80"/>
      <c r="X21" s="26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row>
    <row r="22" spans="1:60" ht="15" hidden="1" x14ac:dyDescent="0.2">
      <c r="A22" s="262"/>
      <c r="B22" s="104"/>
      <c r="C22" s="562"/>
      <c r="D22" s="563"/>
      <c r="E22" s="563"/>
      <c r="F22" s="564"/>
      <c r="G22" s="565"/>
      <c r="H22" s="562"/>
      <c r="I22" s="182"/>
      <c r="J22" s="182"/>
      <c r="K22" s="566"/>
      <c r="L22" s="1330"/>
      <c r="M22" s="79" t="s">
        <v>1154</v>
      </c>
      <c r="N22" s="86"/>
      <c r="O22" s="80"/>
      <c r="P22" s="81"/>
      <c r="Q22" s="80"/>
      <c r="R22" s="81"/>
      <c r="S22" s="80"/>
      <c r="T22" s="263"/>
      <c r="U22" s="80"/>
      <c r="V22" s="263"/>
      <c r="W22" s="80"/>
      <c r="X22" s="26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1:60" ht="15" hidden="1" x14ac:dyDescent="0.2">
      <c r="A23" s="262"/>
      <c r="B23" s="104"/>
      <c r="C23" s="562"/>
      <c r="D23" s="563"/>
      <c r="E23" s="563"/>
      <c r="F23" s="564"/>
      <c r="G23" s="565"/>
      <c r="H23" s="562"/>
      <c r="I23" s="182"/>
      <c r="J23" s="182"/>
      <c r="K23" s="566"/>
      <c r="L23" s="1331"/>
      <c r="M23" s="79" t="s">
        <v>1155</v>
      </c>
      <c r="N23" s="85"/>
      <c r="O23" s="80"/>
      <c r="P23" s="81"/>
      <c r="Q23" s="80"/>
      <c r="R23" s="81"/>
      <c r="S23" s="80"/>
      <c r="T23" s="263"/>
      <c r="U23" s="80"/>
      <c r="V23" s="263"/>
      <c r="W23" s="80"/>
      <c r="X23" s="26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1:60" ht="15" hidden="1" customHeight="1" x14ac:dyDescent="0.2">
      <c r="A24" s="262"/>
      <c r="B24" s="104"/>
      <c r="C24" s="562"/>
      <c r="D24" s="563"/>
      <c r="E24" s="563"/>
      <c r="F24" s="564"/>
      <c r="G24" s="565"/>
      <c r="H24" s="562"/>
      <c r="I24" s="182"/>
      <c r="J24" s="182"/>
      <c r="K24" s="566"/>
      <c r="L24" s="256" t="s">
        <v>1159</v>
      </c>
      <c r="M24" s="257"/>
      <c r="N24" s="264"/>
      <c r="O24" s="265"/>
      <c r="P24" s="266">
        <f t="shared" ref="P24:X24" si="6">SUM(P25:P27)</f>
        <v>0</v>
      </c>
      <c r="Q24" s="265"/>
      <c r="R24" s="266">
        <f t="shared" si="6"/>
        <v>0</v>
      </c>
      <c r="S24" s="265"/>
      <c r="T24" s="266">
        <f t="shared" si="6"/>
        <v>0</v>
      </c>
      <c r="U24" s="265"/>
      <c r="V24" s="266">
        <f t="shared" si="6"/>
        <v>0</v>
      </c>
      <c r="W24" s="265"/>
      <c r="X24" s="266">
        <f t="shared" si="6"/>
        <v>0</v>
      </c>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row>
    <row r="25" spans="1:60" ht="15" hidden="1" customHeight="1" x14ac:dyDescent="0.2">
      <c r="A25" s="262"/>
      <c r="B25" s="104"/>
      <c r="C25" s="562"/>
      <c r="D25" s="563"/>
      <c r="E25" s="563"/>
      <c r="F25" s="564"/>
      <c r="G25" s="565"/>
      <c r="H25" s="562"/>
      <c r="I25" s="182"/>
      <c r="J25" s="182"/>
      <c r="K25" s="566"/>
      <c r="L25" s="1329"/>
      <c r="M25" s="79" t="s">
        <v>1153</v>
      </c>
      <c r="N25" s="86"/>
      <c r="O25" s="80"/>
      <c r="P25" s="81"/>
      <c r="Q25" s="80"/>
      <c r="R25" s="81"/>
      <c r="S25" s="80"/>
      <c r="T25" s="263"/>
      <c r="U25" s="80"/>
      <c r="V25" s="263"/>
      <c r="W25" s="80"/>
      <c r="X25" s="26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0" ht="15" hidden="1" x14ac:dyDescent="0.2">
      <c r="A26" s="262"/>
      <c r="B26" s="104"/>
      <c r="C26" s="562"/>
      <c r="D26" s="563"/>
      <c r="E26" s="563"/>
      <c r="F26" s="564"/>
      <c r="G26" s="565"/>
      <c r="H26" s="562"/>
      <c r="I26" s="182"/>
      <c r="J26" s="182"/>
      <c r="K26" s="566"/>
      <c r="L26" s="1330"/>
      <c r="M26" s="79" t="s">
        <v>1154</v>
      </c>
      <c r="N26" s="86"/>
      <c r="O26" s="80"/>
      <c r="P26" s="81"/>
      <c r="Q26" s="80"/>
      <c r="R26" s="81"/>
      <c r="S26" s="80"/>
      <c r="T26" s="263"/>
      <c r="U26" s="80"/>
      <c r="V26" s="263"/>
      <c r="W26" s="80"/>
      <c r="X26" s="26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row>
    <row r="27" spans="1:60" ht="15" hidden="1" x14ac:dyDescent="0.2">
      <c r="A27" s="262"/>
      <c r="B27" s="104"/>
      <c r="C27" s="562"/>
      <c r="D27" s="563"/>
      <c r="E27" s="563"/>
      <c r="F27" s="564"/>
      <c r="G27" s="565"/>
      <c r="H27" s="562"/>
      <c r="I27" s="182"/>
      <c r="J27" s="182"/>
      <c r="K27" s="566"/>
      <c r="L27" s="1331"/>
      <c r="M27" s="79" t="s">
        <v>1155</v>
      </c>
      <c r="N27" s="85"/>
      <c r="O27" s="80"/>
      <c r="P27" s="81"/>
      <c r="Q27" s="80"/>
      <c r="R27" s="81"/>
      <c r="S27" s="80"/>
      <c r="T27" s="263"/>
      <c r="U27" s="80"/>
      <c r="V27" s="263"/>
      <c r="W27" s="80"/>
      <c r="X27" s="26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row>
    <row r="28" spans="1:60" ht="15" hidden="1" customHeight="1" x14ac:dyDescent="0.2">
      <c r="A28" s="262"/>
      <c r="B28" s="104"/>
      <c r="C28" s="562"/>
      <c r="D28" s="563"/>
      <c r="E28" s="563"/>
      <c r="F28" s="564"/>
      <c r="G28" s="565"/>
      <c r="H28" s="562"/>
      <c r="I28" s="182"/>
      <c r="J28" s="182"/>
      <c r="K28" s="566"/>
      <c r="L28" s="256" t="s">
        <v>1160</v>
      </c>
      <c r="M28" s="257"/>
      <c r="N28" s="264"/>
      <c r="O28" s="265"/>
      <c r="P28" s="266">
        <f t="shared" ref="P28:X28" si="7">SUM(P29:P31)</f>
        <v>0</v>
      </c>
      <c r="Q28" s="265"/>
      <c r="R28" s="266">
        <f t="shared" si="7"/>
        <v>0</v>
      </c>
      <c r="S28" s="265"/>
      <c r="T28" s="266">
        <f t="shared" si="7"/>
        <v>0</v>
      </c>
      <c r="U28" s="265"/>
      <c r="V28" s="266">
        <f t="shared" si="7"/>
        <v>0</v>
      </c>
      <c r="W28" s="265"/>
      <c r="X28" s="266">
        <f t="shared" si="7"/>
        <v>0</v>
      </c>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row>
    <row r="29" spans="1:60" ht="15" hidden="1" customHeight="1" x14ac:dyDescent="0.2">
      <c r="A29" s="262"/>
      <c r="B29" s="104"/>
      <c r="C29" s="562"/>
      <c r="D29" s="563"/>
      <c r="E29" s="563"/>
      <c r="F29" s="564"/>
      <c r="G29" s="565"/>
      <c r="H29" s="562"/>
      <c r="I29" s="182"/>
      <c r="J29" s="182"/>
      <c r="K29" s="566"/>
      <c r="L29" s="1329"/>
      <c r="M29" s="79" t="s">
        <v>1153</v>
      </c>
      <c r="N29" s="86"/>
      <c r="O29" s="80"/>
      <c r="P29" s="263"/>
      <c r="Q29" s="80"/>
      <c r="R29" s="263"/>
      <c r="S29" s="80"/>
      <c r="T29" s="263"/>
      <c r="U29" s="80"/>
      <c r="V29" s="263"/>
      <c r="W29" s="80"/>
      <c r="X29" s="26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row>
    <row r="30" spans="1:60" ht="15" hidden="1" x14ac:dyDescent="0.2">
      <c r="A30" s="262"/>
      <c r="B30" s="104"/>
      <c r="C30" s="562"/>
      <c r="D30" s="563"/>
      <c r="E30" s="563"/>
      <c r="F30" s="564"/>
      <c r="G30" s="565"/>
      <c r="H30" s="562"/>
      <c r="I30" s="182"/>
      <c r="J30" s="182"/>
      <c r="K30" s="566"/>
      <c r="L30" s="1330"/>
      <c r="M30" s="79" t="s">
        <v>1154</v>
      </c>
      <c r="N30" s="86"/>
      <c r="O30" s="80"/>
      <c r="P30" s="263"/>
      <c r="Q30" s="80"/>
      <c r="R30" s="263"/>
      <c r="S30" s="80"/>
      <c r="T30" s="263"/>
      <c r="U30" s="80"/>
      <c r="V30" s="263"/>
      <c r="W30" s="80"/>
      <c r="X30" s="26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row>
    <row r="31" spans="1:60" ht="15" hidden="1" x14ac:dyDescent="0.2">
      <c r="A31" s="262"/>
      <c r="B31" s="104"/>
      <c r="C31" s="562"/>
      <c r="D31" s="563"/>
      <c r="E31" s="563"/>
      <c r="F31" s="564"/>
      <c r="G31" s="565"/>
      <c r="H31" s="562"/>
      <c r="I31" s="182"/>
      <c r="J31" s="182"/>
      <c r="K31" s="566"/>
      <c r="L31" s="1331"/>
      <c r="M31" s="79" t="s">
        <v>1155</v>
      </c>
      <c r="N31" s="85"/>
      <c r="O31" s="80"/>
      <c r="P31" s="263"/>
      <c r="Q31" s="80"/>
      <c r="R31" s="263"/>
      <c r="S31" s="80"/>
      <c r="T31" s="263"/>
      <c r="U31" s="80"/>
      <c r="V31" s="263"/>
      <c r="W31" s="80"/>
      <c r="X31" s="26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row>
    <row r="32" spans="1:60" ht="15" hidden="1" customHeight="1" x14ac:dyDescent="0.2">
      <c r="A32" s="262"/>
      <c r="B32" s="104"/>
      <c r="C32" s="562"/>
      <c r="D32" s="563"/>
      <c r="E32" s="563"/>
      <c r="F32" s="564"/>
      <c r="G32" s="565"/>
      <c r="H32" s="562"/>
      <c r="I32" s="182"/>
      <c r="J32" s="182"/>
      <c r="K32" s="566"/>
      <c r="L32" s="256" t="s">
        <v>1161</v>
      </c>
      <c r="M32" s="257"/>
      <c r="N32" s="264"/>
      <c r="O32" s="265"/>
      <c r="P32" s="266">
        <f t="shared" ref="P32:X32" si="8">SUM(P33:P35)</f>
        <v>0</v>
      </c>
      <c r="Q32" s="265"/>
      <c r="R32" s="266">
        <f t="shared" si="8"/>
        <v>0</v>
      </c>
      <c r="S32" s="265"/>
      <c r="T32" s="266">
        <f t="shared" si="8"/>
        <v>0</v>
      </c>
      <c r="U32" s="265"/>
      <c r="V32" s="266">
        <f t="shared" si="8"/>
        <v>0</v>
      </c>
      <c r="W32" s="265"/>
      <c r="X32" s="266">
        <f t="shared" si="8"/>
        <v>0</v>
      </c>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ht="15" hidden="1" customHeight="1" x14ac:dyDescent="0.2">
      <c r="A33" s="262"/>
      <c r="B33" s="104"/>
      <c r="C33" s="562"/>
      <c r="D33" s="563"/>
      <c r="E33" s="563"/>
      <c r="F33" s="564"/>
      <c r="G33" s="565"/>
      <c r="H33" s="562"/>
      <c r="I33" s="182"/>
      <c r="J33" s="182"/>
      <c r="K33" s="566"/>
      <c r="L33" s="1329"/>
      <c r="M33" s="79" t="s">
        <v>1153</v>
      </c>
      <c r="N33" s="86"/>
      <c r="O33" s="80"/>
      <c r="P33" s="263"/>
      <c r="Q33" s="80"/>
      <c r="R33" s="81"/>
      <c r="S33" s="80"/>
      <c r="T33" s="81"/>
      <c r="U33" s="80"/>
      <c r="V33" s="263"/>
      <c r="W33" s="80"/>
      <c r="X33" s="26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ht="15" hidden="1" x14ac:dyDescent="0.2">
      <c r="A34" s="262"/>
      <c r="B34" s="104"/>
      <c r="C34" s="562"/>
      <c r="D34" s="563"/>
      <c r="E34" s="563"/>
      <c r="F34" s="564"/>
      <c r="G34" s="565"/>
      <c r="H34" s="562"/>
      <c r="I34" s="182"/>
      <c r="J34" s="182"/>
      <c r="K34" s="566"/>
      <c r="L34" s="1330"/>
      <c r="M34" s="79" t="s">
        <v>1154</v>
      </c>
      <c r="N34" s="86"/>
      <c r="O34" s="80"/>
      <c r="P34" s="263"/>
      <c r="Q34" s="80"/>
      <c r="R34" s="81"/>
      <c r="S34" s="80"/>
      <c r="T34" s="81"/>
      <c r="U34" s="80"/>
      <c r="V34" s="263"/>
      <c r="W34" s="80"/>
      <c r="X34" s="26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ht="15" hidden="1" x14ac:dyDescent="0.2">
      <c r="A35" s="262"/>
      <c r="B35" s="104"/>
      <c r="C35" s="562"/>
      <c r="D35" s="563"/>
      <c r="E35" s="563"/>
      <c r="F35" s="564"/>
      <c r="G35" s="565"/>
      <c r="H35" s="562"/>
      <c r="I35" s="182"/>
      <c r="J35" s="182"/>
      <c r="K35" s="566"/>
      <c r="L35" s="1331"/>
      <c r="M35" s="79" t="s">
        <v>1155</v>
      </c>
      <c r="N35" s="85"/>
      <c r="O35" s="80"/>
      <c r="P35" s="263"/>
      <c r="Q35" s="80"/>
      <c r="R35" s="81"/>
      <c r="S35" s="80"/>
      <c r="T35" s="81"/>
      <c r="U35" s="80"/>
      <c r="V35" s="263"/>
      <c r="W35" s="80"/>
      <c r="X35" s="26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ht="15" hidden="1" customHeight="1" x14ac:dyDescent="0.2">
      <c r="A36" s="262"/>
      <c r="B36" s="104"/>
      <c r="C36" s="562"/>
      <c r="D36" s="563"/>
      <c r="E36" s="563"/>
      <c r="F36" s="564"/>
      <c r="G36" s="565"/>
      <c r="H36" s="562"/>
      <c r="I36" s="182"/>
      <c r="J36" s="182"/>
      <c r="K36" s="566"/>
      <c r="L36" s="256" t="s">
        <v>1162</v>
      </c>
      <c r="M36" s="257"/>
      <c r="N36" s="264"/>
      <c r="O36" s="265"/>
      <c r="P36" s="266">
        <f t="shared" ref="P36:X36" si="9">SUM(P37:P39)</f>
        <v>0</v>
      </c>
      <c r="Q36" s="265"/>
      <c r="R36" s="266">
        <f t="shared" si="9"/>
        <v>0</v>
      </c>
      <c r="S36" s="267"/>
      <c r="T36" s="266">
        <f t="shared" si="9"/>
        <v>0</v>
      </c>
      <c r="U36" s="265"/>
      <c r="V36" s="266">
        <f t="shared" si="9"/>
        <v>0</v>
      </c>
      <c r="W36" s="265"/>
      <c r="X36" s="266">
        <f t="shared" si="9"/>
        <v>0</v>
      </c>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ht="15" hidden="1" customHeight="1" x14ac:dyDescent="0.2">
      <c r="A37" s="262"/>
      <c r="B37" s="104"/>
      <c r="C37" s="562"/>
      <c r="D37" s="563"/>
      <c r="E37" s="563"/>
      <c r="F37" s="564"/>
      <c r="G37" s="565"/>
      <c r="H37" s="562"/>
      <c r="I37" s="182"/>
      <c r="J37" s="182"/>
      <c r="K37" s="566"/>
      <c r="L37" s="1329"/>
      <c r="M37" s="79" t="s">
        <v>1153</v>
      </c>
      <c r="N37" s="85"/>
      <c r="O37" s="80"/>
      <c r="P37" s="263"/>
      <c r="Q37" s="80"/>
      <c r="R37" s="263"/>
      <c r="S37" s="87"/>
      <c r="T37" s="263"/>
      <c r="U37" s="80"/>
      <c r="V37" s="569"/>
      <c r="W37" s="80"/>
      <c r="X37" s="26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ht="15" hidden="1" customHeight="1" x14ac:dyDescent="0.2">
      <c r="A38" s="262"/>
      <c r="B38" s="104"/>
      <c r="C38" s="562"/>
      <c r="D38" s="563"/>
      <c r="E38" s="563"/>
      <c r="F38" s="564"/>
      <c r="G38" s="565"/>
      <c r="H38" s="562"/>
      <c r="I38" s="182"/>
      <c r="J38" s="182"/>
      <c r="K38" s="566"/>
      <c r="L38" s="1330"/>
      <c r="M38" s="79" t="s">
        <v>1154</v>
      </c>
      <c r="N38" s="86"/>
      <c r="O38" s="80"/>
      <c r="P38" s="263"/>
      <c r="Q38" s="80"/>
      <c r="R38" s="263"/>
      <c r="S38" s="87"/>
      <c r="T38" s="263"/>
      <c r="U38" s="80"/>
      <c r="V38" s="569"/>
      <c r="W38" s="80"/>
      <c r="X38" s="26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ht="15" hidden="1" customHeight="1" thickBot="1" x14ac:dyDescent="0.25">
      <c r="A39" s="268"/>
      <c r="B39" s="105"/>
      <c r="C39" s="570"/>
      <c r="D39" s="571"/>
      <c r="E39" s="571"/>
      <c r="F39" s="572"/>
      <c r="G39" s="573"/>
      <c r="H39" s="570"/>
      <c r="I39" s="574"/>
      <c r="J39" s="574"/>
      <c r="K39" s="575"/>
      <c r="L39" s="1347"/>
      <c r="M39" s="79" t="s">
        <v>1155</v>
      </c>
      <c r="N39" s="86"/>
      <c r="O39" s="88"/>
      <c r="P39" s="269"/>
      <c r="Q39" s="88"/>
      <c r="R39" s="269"/>
      <c r="S39" s="89"/>
      <c r="T39" s="269"/>
      <c r="U39" s="88"/>
      <c r="V39" s="576"/>
      <c r="W39" s="88"/>
      <c r="X39" s="269"/>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ht="15.75" thickBot="1" x14ac:dyDescent="0.25">
      <c r="A40" s="3"/>
      <c r="B40" s="3"/>
      <c r="C40" s="3"/>
      <c r="D40" s="3"/>
      <c r="E40" s="3"/>
      <c r="F40" s="3"/>
      <c r="G40" s="632"/>
      <c r="H40" s="3"/>
      <c r="I40" s="3"/>
      <c r="J40" s="3"/>
      <c r="K40" s="3"/>
      <c r="L40" s="1339" t="s">
        <v>1163</v>
      </c>
      <c r="M40" s="1340"/>
      <c r="N40" s="1340"/>
      <c r="O40" s="1341"/>
      <c r="P40" s="82">
        <f>P7+P11+P16+P20+P24+P28+P32+P36</f>
        <v>19000000</v>
      </c>
      <c r="Q40" s="83"/>
      <c r="R40" s="82">
        <f>R7+R11+R16+R20+R24+R28+R32+R36</f>
        <v>19999400</v>
      </c>
      <c r="S40" s="84"/>
      <c r="T40" s="82">
        <f>T7+T11+T16+T20+T24+T28+T32+T36</f>
        <v>21051369</v>
      </c>
      <c r="U40" s="83"/>
      <c r="V40" s="82">
        <f>V7+V11+V16+V20+V24+V28+V32+V36</f>
        <v>22158671</v>
      </c>
      <c r="W40" s="84"/>
      <c r="X40" s="82">
        <f>X7+X11+X16+X20+X24+X28+X32+X36</f>
        <v>23324218</v>
      </c>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sheetData>
  <protectedRanges>
    <protectedRange algorithmName="SHA-512" hashValue="ueBqWFmKU/1h7KqqpHPK/SHWENsLN7bmBnKYCUliiE4SURCoct/0UrfgVxQwXPK+wKkzfAx31nXy5SbjxBbwlQ==" saltValue="VegdT7ygGTzRFlSU01mFXQ==" spinCount="100000" sqref="L17:X39 O7:X16" name="Rango2"/>
    <protectedRange algorithmName="SHA-512" hashValue="ueBqWFmKU/1h7KqqpHPK/SHWENsLN7bmBnKYCUliiE4SURCoct/0UrfgVxQwXPK+wKkzfAx31nXy5SbjxBbwlQ==" saltValue="VegdT7ygGTzRFlSU01mFXQ==" spinCount="100000" sqref="L7:N16" name="Rango2_1"/>
  </protectedRanges>
  <mergeCells count="57">
    <mergeCell ref="A1:W1"/>
    <mergeCell ref="A3:G4"/>
    <mergeCell ref="H3:K3"/>
    <mergeCell ref="L3:M6"/>
    <mergeCell ref="N3:N6"/>
    <mergeCell ref="O3:X3"/>
    <mergeCell ref="H4:H6"/>
    <mergeCell ref="I4:K4"/>
    <mergeCell ref="O4:P4"/>
    <mergeCell ref="Q4:R4"/>
    <mergeCell ref="S4:T4"/>
    <mergeCell ref="U4:V4"/>
    <mergeCell ref="W4:X4"/>
    <mergeCell ref="A5:A6"/>
    <mergeCell ref="B5:B6"/>
    <mergeCell ref="C5:G5"/>
    <mergeCell ref="I5:I6"/>
    <mergeCell ref="J5:J6"/>
    <mergeCell ref="K5:K6"/>
    <mergeCell ref="O5:O6"/>
    <mergeCell ref="L12:L16"/>
    <mergeCell ref="N8:N10"/>
    <mergeCell ref="M8:M10"/>
    <mergeCell ref="L8:L10"/>
    <mergeCell ref="O8:O10"/>
    <mergeCell ref="L40:O40"/>
    <mergeCell ref="W5:W6"/>
    <mergeCell ref="X5:X6"/>
    <mergeCell ref="Y7:AA10"/>
    <mergeCell ref="T5:T6"/>
    <mergeCell ref="U5:U6"/>
    <mergeCell ref="P5:P6"/>
    <mergeCell ref="Q5:Q6"/>
    <mergeCell ref="R5:R6"/>
    <mergeCell ref="S5:S6"/>
    <mergeCell ref="V5:V6"/>
    <mergeCell ref="P8:P10"/>
    <mergeCell ref="Q8:Q10"/>
    <mergeCell ref="R8:R10"/>
    <mergeCell ref="X8:X10"/>
    <mergeCell ref="L37:L39"/>
    <mergeCell ref="H7:H11"/>
    <mergeCell ref="C8:C11"/>
    <mergeCell ref="D8:D11"/>
    <mergeCell ref="E8:E11"/>
    <mergeCell ref="F8:F11"/>
    <mergeCell ref="G8:G11"/>
    <mergeCell ref="L33:L35"/>
    <mergeCell ref="L29:L31"/>
    <mergeCell ref="L25:L27"/>
    <mergeCell ref="L21:L23"/>
    <mergeCell ref="L17:L19"/>
    <mergeCell ref="S8:S10"/>
    <mergeCell ref="T8:T10"/>
    <mergeCell ref="U8:U10"/>
    <mergeCell ref="V8:V10"/>
    <mergeCell ref="W8:W10"/>
  </mergeCells>
  <printOptions horizontalCentered="1" verticalCentered="1"/>
  <pageMargins left="0.19685039370078741" right="0.19685039370078741" top="0.74803149606299213" bottom="0.74803149606299213" header="0.31496062992125984" footer="0.31496062992125984"/>
  <pageSetup scale="42" orientation="landscape" horizontalDpi="4294967295" verticalDpi="4294967295" r:id="rId1"/>
  <rowBreaks count="1" manualBreakCount="1">
    <brk id="41" max="16383" man="1"/>
  </rowBreaks>
  <colBreaks count="1" manualBreakCount="1">
    <brk id="2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AO124"/>
  <sheetViews>
    <sheetView view="pageBreakPreview" zoomScale="80" zoomScaleNormal="80" zoomScaleSheetLayoutView="80" workbookViewId="0">
      <selection activeCell="C8" sqref="C8"/>
    </sheetView>
  </sheetViews>
  <sheetFormatPr baseColWidth="10" defaultColWidth="11.42578125" defaultRowHeight="12.75" x14ac:dyDescent="0.2"/>
  <cols>
    <col min="1" max="1" width="7.28515625" style="10" customWidth="1"/>
    <col min="2" max="2" width="144.28515625" style="10" customWidth="1"/>
    <col min="3" max="16384" width="11.42578125" style="10"/>
  </cols>
  <sheetData>
    <row r="1" spans="1:41" ht="46.5" customHeight="1" x14ac:dyDescent="0.2">
      <c r="A1" s="179"/>
      <c r="B1" s="322" t="s">
        <v>11</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row>
    <row r="2" spans="1:41" ht="18" customHeight="1" thickBot="1" x14ac:dyDescent="0.25">
      <c r="A2" s="179"/>
      <c r="B2" s="50"/>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row>
    <row r="3" spans="1:41" ht="24" customHeight="1" thickBot="1" x14ac:dyDescent="0.25">
      <c r="A3" s="179"/>
      <c r="B3" s="146" t="s">
        <v>12</v>
      </c>
      <c r="C3" s="205"/>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row>
    <row r="4" spans="1:41" x14ac:dyDescent="0.2">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row>
    <row r="5" spans="1:41" ht="18.75" x14ac:dyDescent="0.2">
      <c r="A5" s="179"/>
      <c r="B5" s="168" t="s">
        <v>13</v>
      </c>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row>
    <row r="6" spans="1:41" ht="16.5" thickBot="1" x14ac:dyDescent="0.25">
      <c r="A6" s="179"/>
      <c r="B6" s="206"/>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row>
    <row r="7" spans="1:41" ht="186" customHeight="1" thickBot="1" x14ac:dyDescent="0.25">
      <c r="A7" s="179"/>
      <c r="B7" s="226" t="s">
        <v>14</v>
      </c>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row>
    <row r="8" spans="1:41" ht="40.5" customHeight="1" thickBot="1" x14ac:dyDescent="0.25">
      <c r="A8" s="179"/>
      <c r="B8" s="164"/>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row>
    <row r="9" spans="1:41" ht="137.25" customHeight="1" thickBot="1" x14ac:dyDescent="0.25">
      <c r="A9" s="179"/>
      <c r="B9" s="226" t="s">
        <v>15</v>
      </c>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row>
    <row r="10" spans="1:41" ht="57" customHeight="1" x14ac:dyDescent="0.2">
      <c r="A10" s="179"/>
      <c r="B10" s="211" t="s">
        <v>16</v>
      </c>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row>
    <row r="11" spans="1:41" ht="32.25" customHeight="1" thickBot="1" x14ac:dyDescent="0.25">
      <c r="A11" s="207"/>
      <c r="B11" s="169"/>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row>
    <row r="12" spans="1:41" ht="128.25" customHeight="1" thickBot="1" x14ac:dyDescent="0.25">
      <c r="A12" s="179"/>
      <c r="B12" s="226" t="s">
        <v>17</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row>
    <row r="13" spans="1:41" x14ac:dyDescent="0.2">
      <c r="A13" s="179"/>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row>
    <row r="14" spans="1:41" ht="18.75" x14ac:dyDescent="0.3">
      <c r="A14" s="179"/>
      <c r="B14" s="170" t="s">
        <v>18</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row>
    <row r="15" spans="1:41" x14ac:dyDescent="0.2">
      <c r="A15" s="179"/>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row>
    <row r="16" spans="1:41" ht="40.5" customHeight="1" x14ac:dyDescent="0.3">
      <c r="A16" s="179"/>
      <c r="B16" s="208" t="s">
        <v>19</v>
      </c>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row>
    <row r="17" spans="1:41" ht="20.25" customHeight="1" x14ac:dyDescent="0.3">
      <c r="A17" s="179"/>
      <c r="B17" s="209" t="s">
        <v>20</v>
      </c>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row>
    <row r="18" spans="1:41" ht="21" customHeight="1" x14ac:dyDescent="0.3">
      <c r="A18" s="179"/>
      <c r="B18" s="210" t="s">
        <v>21</v>
      </c>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row>
    <row r="19" spans="1:41" ht="39" customHeight="1" x14ac:dyDescent="0.3">
      <c r="A19" s="179"/>
      <c r="B19" s="208" t="s">
        <v>22</v>
      </c>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row>
    <row r="20" spans="1:41" x14ac:dyDescent="0.2">
      <c r="A20" s="179"/>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row>
    <row r="21" spans="1:41" ht="18.75" x14ac:dyDescent="0.3">
      <c r="A21" s="179"/>
      <c r="B21" s="170" t="s">
        <v>23</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row>
    <row r="22" spans="1:41" ht="18.75" x14ac:dyDescent="0.3">
      <c r="A22" s="179"/>
      <c r="B22" s="210" t="s">
        <v>24</v>
      </c>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row>
    <row r="23" spans="1:41" ht="18.75" x14ac:dyDescent="0.3">
      <c r="A23" s="179"/>
      <c r="B23" s="210"/>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row>
    <row r="24" spans="1:41" ht="18.75" x14ac:dyDescent="0.3">
      <c r="A24" s="179"/>
      <c r="B24" s="210"/>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row>
    <row r="25" spans="1:41" ht="18.75" x14ac:dyDescent="0.3">
      <c r="B25" s="210"/>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row>
    <row r="26" spans="1:41" ht="18.75" x14ac:dyDescent="0.3">
      <c r="A26" s="179"/>
      <c r="B26" s="210"/>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row>
    <row r="27" spans="1:41" x14ac:dyDescent="0.2">
      <c r="A27" s="179"/>
      <c r="B27" s="179"/>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row>
    <row r="28" spans="1:41" x14ac:dyDescent="0.2">
      <c r="A28" s="179"/>
      <c r="B28" s="179"/>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row>
    <row r="29" spans="1:41" x14ac:dyDescent="0.2">
      <c r="A29" s="179"/>
      <c r="B29" s="179"/>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row>
    <row r="30" spans="1:41" x14ac:dyDescent="0.2">
      <c r="A30" s="179"/>
      <c r="B30" s="179"/>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row>
    <row r="31" spans="1:41" x14ac:dyDescent="0.2">
      <c r="A31" s="179"/>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row>
    <row r="32" spans="1:41" x14ac:dyDescent="0.2">
      <c r="A32" s="179"/>
      <c r="B32" s="179"/>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row>
    <row r="33" spans="1:41" x14ac:dyDescent="0.2">
      <c r="A33" s="179"/>
      <c r="B33" s="179"/>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row>
    <row r="34" spans="1:41" x14ac:dyDescent="0.2">
      <c r="A34" s="179"/>
      <c r="B34" s="179"/>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row>
    <row r="35" spans="1:41" x14ac:dyDescent="0.2">
      <c r="A35" s="179"/>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row>
    <row r="36" spans="1:41" x14ac:dyDescent="0.2">
      <c r="A36" s="179"/>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row>
    <row r="37" spans="1:41" x14ac:dyDescent="0.2">
      <c r="A37" s="179"/>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row>
    <row r="38" spans="1:41" x14ac:dyDescent="0.2">
      <c r="A38" s="179"/>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row>
    <row r="39" spans="1:41" x14ac:dyDescent="0.2">
      <c r="A39" s="179"/>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row>
    <row r="40" spans="1:41" x14ac:dyDescent="0.2">
      <c r="A40" s="179"/>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row>
    <row r="41" spans="1:41" x14ac:dyDescent="0.2">
      <c r="A41" s="179"/>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row>
    <row r="42" spans="1:41" x14ac:dyDescent="0.2">
      <c r="A42" s="179"/>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row>
    <row r="43" spans="1:41" x14ac:dyDescent="0.2">
      <c r="A43" s="179"/>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row>
    <row r="44" spans="1:41" x14ac:dyDescent="0.2">
      <c r="A44" s="179"/>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row>
    <row r="45" spans="1:41" x14ac:dyDescent="0.2">
      <c r="A45" s="179"/>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row>
    <row r="46" spans="1:41" x14ac:dyDescent="0.2">
      <c r="A46" s="179"/>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row>
    <row r="47" spans="1:41" x14ac:dyDescent="0.2">
      <c r="A47" s="179"/>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row>
    <row r="48" spans="1:41" x14ac:dyDescent="0.2">
      <c r="A48" s="179"/>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row>
    <row r="49" spans="1:41" x14ac:dyDescent="0.2">
      <c r="A49" s="179"/>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row>
    <row r="50" spans="1:41" x14ac:dyDescent="0.2">
      <c r="A50" s="179"/>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row>
    <row r="51" spans="1:41" x14ac:dyDescent="0.2">
      <c r="A51" s="179"/>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row>
    <row r="52" spans="1:41" x14ac:dyDescent="0.2">
      <c r="A52" s="179"/>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row>
    <row r="53" spans="1:41" x14ac:dyDescent="0.2">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row>
    <row r="54" spans="1:41" x14ac:dyDescent="0.2">
      <c r="A54" s="179"/>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row>
    <row r="55" spans="1:41" x14ac:dyDescent="0.2">
      <c r="A55" s="179"/>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row>
    <row r="56" spans="1:41" x14ac:dyDescent="0.2">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row>
    <row r="57" spans="1:41" x14ac:dyDescent="0.2">
      <c r="A57" s="179"/>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row>
    <row r="58" spans="1:41" x14ac:dyDescent="0.2">
      <c r="A58" s="179"/>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row>
    <row r="59" spans="1:41" x14ac:dyDescent="0.2">
      <c r="A59" s="179"/>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row>
    <row r="60" spans="1:41" x14ac:dyDescent="0.2">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row>
    <row r="61" spans="1:41" x14ac:dyDescent="0.2">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row>
    <row r="62" spans="1:41" x14ac:dyDescent="0.2">
      <c r="A62" s="179"/>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row>
    <row r="63" spans="1:41" x14ac:dyDescent="0.2">
      <c r="A63" s="179"/>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row>
    <row r="64" spans="1:41" x14ac:dyDescent="0.2">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row>
    <row r="65" spans="1:41" x14ac:dyDescent="0.2">
      <c r="A65" s="179"/>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row>
    <row r="66" spans="1:41" x14ac:dyDescent="0.2">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row>
    <row r="67" spans="1:41" x14ac:dyDescent="0.2">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row>
    <row r="68" spans="1:41" x14ac:dyDescent="0.2">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row>
    <row r="69" spans="1:41" x14ac:dyDescent="0.2">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row>
    <row r="70" spans="1:41" x14ac:dyDescent="0.2">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row>
    <row r="71" spans="1:41" x14ac:dyDescent="0.2">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row>
    <row r="72" spans="1:41" x14ac:dyDescent="0.2">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row>
    <row r="73" spans="1:41" x14ac:dyDescent="0.2">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row>
    <row r="74" spans="1:41" x14ac:dyDescent="0.2">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row>
    <row r="75" spans="1:41" x14ac:dyDescent="0.2">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row>
    <row r="76" spans="1:41" x14ac:dyDescent="0.2">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row>
    <row r="77" spans="1:41" x14ac:dyDescent="0.2">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row>
    <row r="78" spans="1:41" x14ac:dyDescent="0.2">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row>
    <row r="79" spans="1:41" x14ac:dyDescent="0.2">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row>
    <row r="80" spans="1:41" x14ac:dyDescent="0.2">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row>
    <row r="81" spans="1:41" x14ac:dyDescent="0.2">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row>
    <row r="82" spans="1:41" x14ac:dyDescent="0.2">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row>
    <row r="83" spans="1:41" x14ac:dyDescent="0.2">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row>
    <row r="84" spans="1:41" x14ac:dyDescent="0.2">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row>
    <row r="85" spans="1:41" x14ac:dyDescent="0.2">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row>
    <row r="86" spans="1:41" x14ac:dyDescent="0.2">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row>
    <row r="87" spans="1:41" x14ac:dyDescent="0.2">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row>
    <row r="88" spans="1:41" x14ac:dyDescent="0.2">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row>
    <row r="89" spans="1:41" x14ac:dyDescent="0.2">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row>
    <row r="90" spans="1:41" x14ac:dyDescent="0.2">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row>
    <row r="91" spans="1:41" x14ac:dyDescent="0.2">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row>
    <row r="92" spans="1:41" x14ac:dyDescent="0.2">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row>
    <row r="93" spans="1:41" x14ac:dyDescent="0.2">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row>
    <row r="94" spans="1:41" x14ac:dyDescent="0.2">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row>
    <row r="95" spans="1:41" x14ac:dyDescent="0.2">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row>
    <row r="96" spans="1:41" x14ac:dyDescent="0.2">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row>
    <row r="97" spans="1:41" x14ac:dyDescent="0.2">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row>
    <row r="98" spans="1:41" x14ac:dyDescent="0.2">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row>
    <row r="99" spans="1:41" x14ac:dyDescent="0.2">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row>
    <row r="100" spans="1:41" x14ac:dyDescent="0.2">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row>
    <row r="101" spans="1:41" x14ac:dyDescent="0.2">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row>
    <row r="102" spans="1:41" x14ac:dyDescent="0.2">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row>
    <row r="103" spans="1:41" x14ac:dyDescent="0.2">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row>
    <row r="104" spans="1:41" x14ac:dyDescent="0.2">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row>
    <row r="105" spans="1:41" x14ac:dyDescent="0.2">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row>
    <row r="106" spans="1:41" x14ac:dyDescent="0.2">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row>
    <row r="107" spans="1:41" x14ac:dyDescent="0.2">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row>
    <row r="108" spans="1:41" x14ac:dyDescent="0.2">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row>
    <row r="109" spans="1:41" x14ac:dyDescent="0.2">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row>
    <row r="110" spans="1:41" x14ac:dyDescent="0.2">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row>
    <row r="111" spans="1:41" x14ac:dyDescent="0.2">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row>
    <row r="112" spans="1:41" x14ac:dyDescent="0.2">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row>
    <row r="113" spans="1:41" x14ac:dyDescent="0.2">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row>
    <row r="114" spans="1:41" x14ac:dyDescent="0.2">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row>
    <row r="115" spans="1:41" x14ac:dyDescent="0.2">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row>
    <row r="116" spans="1:41" x14ac:dyDescent="0.2">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row>
    <row r="117" spans="1:41" x14ac:dyDescent="0.2">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row>
    <row r="118" spans="1:41" x14ac:dyDescent="0.2">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row>
    <row r="119" spans="1:41" x14ac:dyDescent="0.2">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row>
    <row r="120" spans="1:41" x14ac:dyDescent="0.2">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row>
    <row r="121" spans="1:41" x14ac:dyDescent="0.2">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row>
    <row r="122" spans="1:41" x14ac:dyDescent="0.2">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row>
    <row r="123" spans="1:41" x14ac:dyDescent="0.2">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row>
    <row r="124" spans="1:41" x14ac:dyDescent="0.2">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row>
  </sheetData>
  <hyperlinks>
    <hyperlink ref="B10" r:id="rId1"/>
  </hyperlinks>
  <pageMargins left="0.7" right="0.7" top="0.75" bottom="0.75" header="0.3" footer="0.3"/>
  <pageSetup scale="52" orientation="portrait" horizontalDpi="4294967295" verticalDpi="4294967295" r:id="rId2"/>
  <colBreaks count="2" manualBreakCount="2">
    <brk id="5" max="1048575" man="1"/>
    <brk id="10"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S184"/>
  <sheetViews>
    <sheetView view="pageBreakPreview" topLeftCell="A13" zoomScaleNormal="40" zoomScaleSheetLayoutView="100" workbookViewId="0">
      <selection activeCell="C9" sqref="C9"/>
    </sheetView>
  </sheetViews>
  <sheetFormatPr baseColWidth="10" defaultColWidth="11.42578125" defaultRowHeight="12.75" x14ac:dyDescent="0.2"/>
  <cols>
    <col min="1" max="1" width="31.140625" style="2" customWidth="1"/>
    <col min="2" max="2" width="15.42578125" style="2" customWidth="1"/>
    <col min="3" max="3" width="18.42578125" style="2" customWidth="1"/>
    <col min="4" max="4" width="6.42578125" style="2" customWidth="1"/>
    <col min="5" max="5" width="10.7109375" style="2" customWidth="1"/>
    <col min="6" max="6" width="12.28515625" style="2" customWidth="1"/>
    <col min="7" max="7" width="12.140625" style="2" bestFit="1" customWidth="1"/>
    <col min="8" max="8" width="10.28515625" style="2" customWidth="1"/>
    <col min="9" max="9" width="11.42578125" style="2" customWidth="1"/>
    <col min="10" max="11" width="11" style="2" customWidth="1"/>
    <col min="12" max="12" width="12.28515625" style="2" customWidth="1"/>
    <col min="13" max="14" width="11" style="2" customWidth="1"/>
    <col min="15" max="15" width="12.28515625" style="2" customWidth="1"/>
    <col min="16" max="17" width="11" style="2" customWidth="1"/>
    <col min="18" max="18" width="12.28515625" style="2" customWidth="1"/>
    <col min="19" max="19" width="10.7109375" style="2" customWidth="1"/>
    <col min="20" max="20" width="10.85546875" style="2" customWidth="1"/>
    <col min="21" max="21" width="13.7109375" style="2" customWidth="1"/>
    <col min="22" max="22" width="16.42578125" style="2" customWidth="1"/>
    <col min="23" max="24" width="11.42578125" style="3"/>
    <col min="25" max="16384" width="11.42578125" style="2"/>
  </cols>
  <sheetData>
    <row r="1" spans="1:45" ht="35.25" customHeight="1" thickBot="1" x14ac:dyDescent="0.25">
      <c r="A1" s="1409" t="s">
        <v>1164</v>
      </c>
      <c r="B1" s="1410"/>
      <c r="C1" s="1410"/>
      <c r="D1" s="1410"/>
      <c r="E1" s="1410"/>
      <c r="F1" s="1410"/>
      <c r="G1" s="1410"/>
      <c r="H1" s="1410"/>
      <c r="I1" s="1410"/>
      <c r="J1" s="1410"/>
      <c r="K1" s="1410"/>
      <c r="L1" s="1410"/>
      <c r="M1" s="1410"/>
      <c r="N1" s="1410"/>
      <c r="O1" s="1410"/>
      <c r="P1" s="1410"/>
      <c r="Q1" s="1410"/>
      <c r="R1" s="1410"/>
      <c r="S1" s="1410"/>
      <c r="T1" s="1410"/>
      <c r="U1" s="577" t="s">
        <v>1131</v>
      </c>
      <c r="V1" s="634"/>
      <c r="Y1" s="3"/>
      <c r="Z1" s="3"/>
      <c r="AA1" s="3"/>
      <c r="AB1" s="3"/>
      <c r="AC1" s="3"/>
      <c r="AD1" s="3"/>
      <c r="AE1" s="3"/>
      <c r="AF1" s="3"/>
      <c r="AG1" s="3"/>
      <c r="AH1" s="3"/>
      <c r="AI1" s="3"/>
      <c r="AJ1" s="3"/>
      <c r="AK1" s="3"/>
      <c r="AL1" s="3"/>
      <c r="AM1" s="3"/>
      <c r="AN1" s="3"/>
      <c r="AO1" s="3"/>
      <c r="AP1" s="3"/>
      <c r="AQ1" s="3"/>
      <c r="AR1" s="3"/>
      <c r="AS1" s="3"/>
    </row>
    <row r="2" spans="1:45" ht="15.75" x14ac:dyDescent="0.2">
      <c r="A2" s="349" t="s">
        <v>1165</v>
      </c>
      <c r="B2" s="1411" t="s">
        <v>1658</v>
      </c>
      <c r="C2" s="1411"/>
      <c r="D2" s="1411"/>
      <c r="E2" s="1411"/>
      <c r="F2" s="1411"/>
      <c r="G2" s="1411"/>
      <c r="H2" s="1411"/>
      <c r="I2" s="1411"/>
      <c r="J2" s="1411"/>
      <c r="K2" s="1411"/>
      <c r="L2" s="1411"/>
      <c r="M2" s="1411"/>
      <c r="N2" s="1411"/>
      <c r="O2" s="1411"/>
      <c r="P2" s="1411"/>
      <c r="Q2" s="1411"/>
      <c r="R2" s="1411"/>
      <c r="S2" s="1411"/>
      <c r="T2" s="1411"/>
      <c r="U2" s="1412"/>
      <c r="V2" s="41"/>
      <c r="W2" s="41"/>
      <c r="X2" s="41"/>
      <c r="Y2" s="41"/>
      <c r="Z2" s="41"/>
      <c r="AA2" s="41"/>
      <c r="AB2" s="3"/>
      <c r="AC2" s="3"/>
      <c r="AD2" s="3"/>
      <c r="AE2" s="3"/>
      <c r="AF2" s="3"/>
      <c r="AG2" s="3"/>
      <c r="AH2" s="3"/>
      <c r="AI2" s="3"/>
      <c r="AJ2" s="3"/>
      <c r="AK2" s="3"/>
      <c r="AL2" s="3"/>
      <c r="AM2" s="3"/>
      <c r="AN2" s="3"/>
      <c r="AO2" s="3"/>
      <c r="AP2" s="3"/>
      <c r="AQ2" s="3"/>
      <c r="AR2" s="3"/>
      <c r="AS2" s="3"/>
    </row>
    <row r="3" spans="1:45" ht="16.5" thickBot="1" x14ac:dyDescent="0.25">
      <c r="A3" s="1413" t="s">
        <v>1166</v>
      </c>
      <c r="B3" s="1414"/>
      <c r="C3" s="1414"/>
      <c r="D3" s="1414"/>
      <c r="E3" s="1414"/>
      <c r="F3" s="1414"/>
      <c r="G3" s="1414"/>
      <c r="H3" s="1414"/>
      <c r="I3" s="1414"/>
      <c r="J3" s="1414"/>
      <c r="K3" s="1414"/>
      <c r="L3" s="1414"/>
      <c r="M3" s="1414"/>
      <c r="N3" s="1414"/>
      <c r="O3" s="1414"/>
      <c r="P3" s="1414"/>
      <c r="Q3" s="1414"/>
      <c r="R3" s="1414"/>
      <c r="S3" s="1414"/>
      <c r="T3" s="1414"/>
      <c r="U3" s="1415"/>
      <c r="V3" s="3"/>
      <c r="Y3" s="3"/>
      <c r="Z3" s="3"/>
      <c r="AA3" s="3"/>
      <c r="AB3" s="3"/>
      <c r="AC3" s="3"/>
      <c r="AD3" s="3"/>
      <c r="AE3" s="3"/>
      <c r="AF3" s="3"/>
      <c r="AG3" s="3"/>
      <c r="AH3" s="3"/>
      <c r="AI3" s="3"/>
      <c r="AJ3" s="3"/>
      <c r="AK3" s="3"/>
      <c r="AL3" s="3"/>
      <c r="AM3" s="3"/>
      <c r="AN3" s="3"/>
      <c r="AO3" s="3"/>
      <c r="AP3" s="3"/>
      <c r="AQ3" s="3"/>
      <c r="AR3" s="3"/>
      <c r="AS3" s="3"/>
    </row>
    <row r="4" spans="1:45" ht="12.75" customHeight="1" thickBot="1" x14ac:dyDescent="0.35">
      <c r="A4" s="3"/>
      <c r="B4" s="3"/>
      <c r="C4" s="633"/>
      <c r="D4" s="633"/>
      <c r="E4" s="633"/>
      <c r="F4" s="633"/>
      <c r="G4" s="633"/>
      <c r="H4" s="633"/>
      <c r="I4" s="633"/>
      <c r="J4" s="633"/>
      <c r="K4" s="633"/>
      <c r="L4" s="633"/>
      <c r="M4" s="633"/>
      <c r="N4" s="633"/>
      <c r="O4" s="633"/>
      <c r="P4" s="633"/>
      <c r="Q4" s="633"/>
      <c r="R4" s="633"/>
      <c r="S4" s="633"/>
      <c r="T4" s="633"/>
      <c r="U4" s="3"/>
      <c r="V4" s="3"/>
      <c r="Y4" s="3"/>
      <c r="Z4" s="3"/>
      <c r="AA4" s="3"/>
      <c r="AB4" s="3"/>
      <c r="AC4" s="3"/>
      <c r="AD4" s="3"/>
      <c r="AE4" s="3"/>
      <c r="AF4" s="3"/>
      <c r="AG4" s="3"/>
      <c r="AH4" s="3"/>
      <c r="AI4" s="3"/>
      <c r="AJ4" s="3"/>
      <c r="AK4" s="3"/>
      <c r="AL4" s="3"/>
      <c r="AM4" s="3"/>
      <c r="AN4" s="3"/>
      <c r="AO4" s="3"/>
      <c r="AP4" s="3"/>
      <c r="AQ4" s="3"/>
      <c r="AR4" s="3"/>
      <c r="AS4" s="3"/>
    </row>
    <row r="5" spans="1:45" ht="27.75" customHeight="1" thickBot="1" x14ac:dyDescent="0.25">
      <c r="A5" s="1416" t="s">
        <v>1167</v>
      </c>
      <c r="B5" s="1418" t="s">
        <v>1168</v>
      </c>
      <c r="C5" s="1418" t="s">
        <v>1169</v>
      </c>
      <c r="D5" s="1420"/>
      <c r="E5" s="1420"/>
      <c r="F5" s="1420"/>
      <c r="G5" s="1420"/>
      <c r="H5" s="1420"/>
      <c r="I5" s="1420"/>
      <c r="J5" s="1420"/>
      <c r="K5" s="1420"/>
      <c r="L5" s="1420"/>
      <c r="M5" s="1420"/>
      <c r="N5" s="1420"/>
      <c r="O5" s="1420"/>
      <c r="P5" s="1420"/>
      <c r="Q5" s="1420"/>
      <c r="R5" s="1420"/>
      <c r="S5" s="1420"/>
      <c r="T5" s="1420"/>
      <c r="U5" s="1421"/>
      <c r="V5" s="3"/>
      <c r="Y5" s="3"/>
      <c r="Z5" s="3"/>
      <c r="AA5" s="3"/>
      <c r="AB5" s="3"/>
      <c r="AC5" s="3"/>
      <c r="AD5" s="3"/>
      <c r="AE5" s="3"/>
      <c r="AF5" s="3"/>
      <c r="AG5" s="3"/>
      <c r="AH5" s="3"/>
      <c r="AI5" s="3"/>
      <c r="AJ5" s="3"/>
      <c r="AK5" s="3"/>
      <c r="AL5" s="3"/>
      <c r="AM5" s="3"/>
      <c r="AN5" s="3"/>
      <c r="AO5" s="3"/>
      <c r="AP5" s="3"/>
      <c r="AQ5" s="3"/>
      <c r="AR5" s="3"/>
      <c r="AS5" s="3"/>
    </row>
    <row r="6" spans="1:45" ht="20.100000000000001" customHeight="1" thickBot="1" x14ac:dyDescent="0.25">
      <c r="A6" s="1416"/>
      <c r="B6" s="1418"/>
      <c r="C6" s="1419" t="s">
        <v>1170</v>
      </c>
      <c r="D6" s="1423" t="s">
        <v>1171</v>
      </c>
      <c r="E6" s="1424"/>
      <c r="F6" s="1425"/>
      <c r="G6" s="1423">
        <v>2023</v>
      </c>
      <c r="H6" s="1424"/>
      <c r="I6" s="1425"/>
      <c r="J6" s="1423">
        <v>2024</v>
      </c>
      <c r="K6" s="1424"/>
      <c r="L6" s="1425"/>
      <c r="M6" s="1423">
        <v>2025</v>
      </c>
      <c r="N6" s="1424"/>
      <c r="O6" s="1425"/>
      <c r="P6" s="1423">
        <v>2026</v>
      </c>
      <c r="Q6" s="1424"/>
      <c r="R6" s="1425"/>
      <c r="S6" s="1423">
        <v>2027</v>
      </c>
      <c r="T6" s="1424"/>
      <c r="U6" s="1426"/>
      <c r="V6" s="3"/>
      <c r="Y6" s="3"/>
      <c r="Z6" s="3"/>
      <c r="AA6" s="3"/>
      <c r="AB6" s="3"/>
      <c r="AC6" s="3"/>
      <c r="AD6" s="3"/>
      <c r="AE6" s="3"/>
      <c r="AF6" s="3"/>
      <c r="AG6" s="3"/>
      <c r="AH6" s="3"/>
      <c r="AI6" s="3"/>
      <c r="AJ6" s="3"/>
      <c r="AK6" s="3"/>
      <c r="AL6" s="3"/>
      <c r="AM6" s="3"/>
      <c r="AN6" s="3"/>
      <c r="AO6" s="3"/>
      <c r="AP6" s="3"/>
      <c r="AQ6" s="3"/>
      <c r="AR6" s="3"/>
      <c r="AS6" s="3"/>
    </row>
    <row r="7" spans="1:45" ht="24" customHeight="1" thickBot="1" x14ac:dyDescent="0.25">
      <c r="A7" s="1416"/>
      <c r="B7" s="1418"/>
      <c r="C7" s="1422"/>
      <c r="D7" s="1393" t="s">
        <v>1172</v>
      </c>
      <c r="E7" s="1394" t="s">
        <v>1173</v>
      </c>
      <c r="F7" s="1395"/>
      <c r="G7" s="1393" t="s">
        <v>1173</v>
      </c>
      <c r="H7" s="1394"/>
      <c r="I7" s="1395"/>
      <c r="J7" s="1393" t="s">
        <v>1173</v>
      </c>
      <c r="K7" s="1394"/>
      <c r="L7" s="1395"/>
      <c r="M7" s="1393" t="s">
        <v>1173</v>
      </c>
      <c r="N7" s="1394"/>
      <c r="O7" s="1395"/>
      <c r="P7" s="1393" t="s">
        <v>1173</v>
      </c>
      <c r="Q7" s="1394"/>
      <c r="R7" s="1395"/>
      <c r="S7" s="1393" t="s">
        <v>1173</v>
      </c>
      <c r="T7" s="1394"/>
      <c r="U7" s="1396"/>
      <c r="V7" s="3"/>
      <c r="Y7" s="3"/>
      <c r="Z7" s="3"/>
      <c r="AA7" s="3"/>
      <c r="AB7" s="3"/>
      <c r="AC7" s="3"/>
      <c r="AD7" s="3"/>
      <c r="AE7" s="3"/>
      <c r="AF7" s="3"/>
      <c r="AG7" s="3"/>
      <c r="AH7" s="3"/>
      <c r="AI7" s="3"/>
      <c r="AJ7" s="3"/>
      <c r="AK7" s="3"/>
      <c r="AL7" s="3"/>
      <c r="AM7" s="3"/>
      <c r="AN7" s="3"/>
      <c r="AO7" s="3"/>
      <c r="AP7" s="3"/>
      <c r="AQ7" s="3"/>
      <c r="AR7" s="3"/>
      <c r="AS7" s="3"/>
    </row>
    <row r="8" spans="1:45" ht="33.75" customHeight="1" x14ac:dyDescent="0.2">
      <c r="A8" s="1417"/>
      <c r="B8" s="1419"/>
      <c r="C8" s="1422"/>
      <c r="D8" s="1427"/>
      <c r="E8" s="270" t="s">
        <v>1174</v>
      </c>
      <c r="F8" s="271" t="s">
        <v>1175</v>
      </c>
      <c r="G8" s="272" t="s">
        <v>1174</v>
      </c>
      <c r="H8" s="273" t="s">
        <v>1175</v>
      </c>
      <c r="I8" s="271" t="s">
        <v>1176</v>
      </c>
      <c r="J8" s="272" t="s">
        <v>1174</v>
      </c>
      <c r="K8" s="273" t="s">
        <v>1175</v>
      </c>
      <c r="L8" s="271" t="s">
        <v>1176</v>
      </c>
      <c r="M8" s="272" t="s">
        <v>1174</v>
      </c>
      <c r="N8" s="273" t="s">
        <v>1175</v>
      </c>
      <c r="O8" s="271" t="s">
        <v>1176</v>
      </c>
      <c r="P8" s="272" t="s">
        <v>1174</v>
      </c>
      <c r="Q8" s="273" t="s">
        <v>1175</v>
      </c>
      <c r="R8" s="271" t="s">
        <v>1176</v>
      </c>
      <c r="S8" s="272" t="s">
        <v>1174</v>
      </c>
      <c r="T8" s="273" t="s">
        <v>1175</v>
      </c>
      <c r="U8" s="274" t="s">
        <v>1176</v>
      </c>
      <c r="V8" s="3"/>
      <c r="Y8" s="3"/>
      <c r="Z8" s="3"/>
      <c r="AA8" s="3"/>
      <c r="AB8" s="3"/>
      <c r="AC8" s="3"/>
      <c r="AD8" s="3"/>
      <c r="AE8" s="3"/>
      <c r="AF8" s="3"/>
      <c r="AG8" s="3"/>
      <c r="AH8" s="3"/>
      <c r="AI8" s="3"/>
      <c r="AJ8" s="3"/>
      <c r="AK8" s="3"/>
      <c r="AL8" s="3"/>
      <c r="AM8" s="3"/>
      <c r="AN8" s="3"/>
      <c r="AO8" s="3"/>
      <c r="AP8" s="3"/>
      <c r="AQ8" s="3"/>
      <c r="AR8" s="3"/>
      <c r="AS8" s="3"/>
    </row>
    <row r="9" spans="1:45" ht="199.5" x14ac:dyDescent="0.2">
      <c r="A9" s="767" t="s">
        <v>1780</v>
      </c>
      <c r="B9" s="768" t="s">
        <v>1778</v>
      </c>
      <c r="C9" s="768" t="s">
        <v>1779</v>
      </c>
      <c r="D9" s="44">
        <v>2022</v>
      </c>
      <c r="E9" s="769">
        <v>14965</v>
      </c>
      <c r="F9" s="770">
        <f>14388/E9</f>
        <v>0.96144336785833617</v>
      </c>
      <c r="G9" s="771">
        <f>'14 POM'!O11</f>
        <v>14970</v>
      </c>
      <c r="H9" s="772">
        <f>I9*100/G9</f>
        <v>0</v>
      </c>
      <c r="I9" s="315"/>
      <c r="J9" s="773">
        <f>'14 POM'!Q11</f>
        <v>15764</v>
      </c>
      <c r="K9" s="774">
        <f>L9*100/J9</f>
        <v>0</v>
      </c>
      <c r="L9" s="315"/>
      <c r="M9" s="773">
        <f>'14 POM'!S11</f>
        <v>16600</v>
      </c>
      <c r="N9" s="774">
        <f>O9*100/M9</f>
        <v>0</v>
      </c>
      <c r="O9" s="315"/>
      <c r="P9" s="773">
        <f>'14 POM'!U11</f>
        <v>17480</v>
      </c>
      <c r="Q9" s="774">
        <f>R9*100/P9</f>
        <v>0</v>
      </c>
      <c r="R9" s="315"/>
      <c r="S9" s="773">
        <f>'14 POM'!W11</f>
        <v>18406</v>
      </c>
      <c r="T9" s="774">
        <f>U9*100/S9</f>
        <v>0</v>
      </c>
      <c r="U9" s="315"/>
      <c r="V9" s="3"/>
      <c r="Y9" s="3"/>
      <c r="Z9" s="3"/>
      <c r="AA9" s="3"/>
      <c r="AB9" s="3"/>
      <c r="AC9" s="3"/>
      <c r="AD9" s="3"/>
      <c r="AE9" s="3"/>
      <c r="AF9" s="3"/>
      <c r="AG9" s="3"/>
      <c r="AH9" s="3"/>
      <c r="AI9" s="3"/>
      <c r="AJ9" s="3"/>
      <c r="AK9" s="3"/>
      <c r="AL9" s="3"/>
      <c r="AM9" s="3"/>
      <c r="AN9" s="3"/>
      <c r="AO9" s="3"/>
      <c r="AP9" s="3"/>
      <c r="AQ9" s="3"/>
      <c r="AR9" s="3"/>
      <c r="AS9" s="3"/>
    </row>
    <row r="10" spans="1:45" ht="60" customHeight="1" thickBot="1" x14ac:dyDescent="0.25">
      <c r="A10" s="42"/>
      <c r="B10" s="42"/>
      <c r="C10" s="42"/>
      <c r="D10" s="42"/>
      <c r="E10" s="42"/>
      <c r="F10" s="42"/>
      <c r="G10" s="42"/>
      <c r="H10" s="42"/>
      <c r="I10" s="103" t="s">
        <v>1177</v>
      </c>
      <c r="J10" s="42"/>
      <c r="K10" s="42"/>
      <c r="L10" s="103" t="s">
        <v>1177</v>
      </c>
      <c r="M10" s="42"/>
      <c r="N10" s="42"/>
      <c r="O10" s="103" t="s">
        <v>1177</v>
      </c>
      <c r="P10" s="42"/>
      <c r="Q10" s="42"/>
      <c r="R10" s="103" t="s">
        <v>1177</v>
      </c>
      <c r="S10" s="42"/>
      <c r="T10" s="42"/>
      <c r="U10" s="103" t="s">
        <v>1177</v>
      </c>
      <c r="V10" s="3"/>
      <c r="Y10" s="3"/>
      <c r="Z10" s="3"/>
      <c r="AA10" s="3"/>
      <c r="AB10" s="3"/>
      <c r="AC10" s="3"/>
      <c r="AD10" s="3"/>
      <c r="AE10" s="3"/>
      <c r="AF10" s="3"/>
      <c r="AG10" s="3"/>
      <c r="AH10" s="3"/>
      <c r="AI10" s="3"/>
      <c r="AJ10" s="3"/>
      <c r="AK10" s="3"/>
      <c r="AL10" s="3"/>
      <c r="AM10" s="3"/>
      <c r="AN10" s="3"/>
      <c r="AO10" s="3"/>
      <c r="AP10" s="3"/>
      <c r="AQ10" s="3"/>
      <c r="AR10" s="3"/>
      <c r="AS10" s="3"/>
    </row>
    <row r="11" spans="1:45" ht="22.5" customHeight="1" thickBot="1" x14ac:dyDescent="0.25">
      <c r="A11" s="42"/>
      <c r="B11" s="42"/>
      <c r="C11" s="42"/>
      <c r="D11" s="42"/>
      <c r="E11" s="42"/>
      <c r="F11" s="42"/>
      <c r="G11" s="42"/>
      <c r="H11" s="42"/>
      <c r="I11" s="579"/>
      <c r="J11" s="635"/>
      <c r="K11" s="635"/>
      <c r="L11" s="636"/>
      <c r="M11" s="635"/>
      <c r="N11" s="635"/>
      <c r="O11" s="636"/>
      <c r="P11" s="635"/>
      <c r="Q11" s="635"/>
      <c r="R11" s="636"/>
      <c r="S11" s="635"/>
      <c r="T11" s="635"/>
      <c r="U11" s="636"/>
      <c r="V11" s="3"/>
      <c r="Y11" s="3"/>
      <c r="Z11" s="3"/>
      <c r="AA11" s="3"/>
      <c r="AB11" s="3"/>
      <c r="AC11" s="3"/>
      <c r="AD11" s="3"/>
      <c r="AE11" s="3"/>
      <c r="AF11" s="3"/>
      <c r="AG11" s="3"/>
      <c r="AH11" s="3"/>
      <c r="AI11" s="3"/>
      <c r="AJ11" s="3"/>
      <c r="AK11" s="3"/>
      <c r="AL11" s="3"/>
      <c r="AM11" s="3"/>
      <c r="AN11" s="3"/>
      <c r="AO11" s="3"/>
      <c r="AP11" s="3"/>
      <c r="AQ11" s="3"/>
      <c r="AR11" s="3"/>
      <c r="AS11" s="3"/>
    </row>
    <row r="12" spans="1:45" ht="16.5" thickBot="1" x14ac:dyDescent="0.25">
      <c r="A12" s="1397" t="s">
        <v>1178</v>
      </c>
      <c r="B12" s="1398"/>
      <c r="C12" s="1398"/>
      <c r="D12" s="1398"/>
      <c r="E12" s="1398"/>
      <c r="F12" s="1398"/>
      <c r="G12" s="1398"/>
      <c r="H12" s="1398"/>
      <c r="I12" s="1398"/>
      <c r="J12" s="1398"/>
      <c r="K12" s="1398"/>
      <c r="L12" s="1398"/>
      <c r="M12" s="1398"/>
      <c r="N12" s="1398"/>
      <c r="O12" s="1398"/>
      <c r="P12" s="1398"/>
      <c r="Q12" s="1398"/>
      <c r="R12" s="1398"/>
      <c r="S12" s="1398"/>
      <c r="T12" s="1398"/>
      <c r="U12" s="1399"/>
      <c r="V12" s="3"/>
      <c r="Y12" s="3"/>
      <c r="Z12" s="3"/>
      <c r="AA12" s="3"/>
      <c r="AB12" s="3"/>
      <c r="AC12" s="3"/>
      <c r="AD12" s="3"/>
      <c r="AE12" s="3"/>
      <c r="AF12" s="3"/>
      <c r="AG12" s="3"/>
      <c r="AH12" s="3"/>
      <c r="AI12" s="3"/>
      <c r="AJ12" s="3"/>
      <c r="AK12" s="3"/>
      <c r="AL12" s="3"/>
      <c r="AM12" s="3"/>
      <c r="AN12" s="3"/>
      <c r="AO12" s="3"/>
      <c r="AP12" s="3"/>
      <c r="AQ12" s="3"/>
      <c r="AR12" s="3"/>
      <c r="AS12" s="3"/>
    </row>
    <row r="13" spans="1:45" ht="12.75" customHeight="1" thickBot="1" x14ac:dyDescent="0.25">
      <c r="A13" s="581"/>
      <c r="B13" s="581"/>
      <c r="C13" s="581"/>
      <c r="D13" s="581"/>
      <c r="E13" s="581"/>
      <c r="F13" s="581"/>
      <c r="G13" s="581"/>
      <c r="H13" s="581"/>
      <c r="I13" s="581"/>
      <c r="J13" s="581"/>
      <c r="K13" s="581"/>
      <c r="L13" s="581"/>
      <c r="M13" s="581"/>
      <c r="N13" s="581"/>
      <c r="O13" s="581"/>
      <c r="P13" s="581"/>
      <c r="Q13" s="581"/>
      <c r="R13" s="581"/>
      <c r="S13" s="582"/>
      <c r="T13" s="583"/>
      <c r="U13" s="584"/>
      <c r="V13" s="3"/>
      <c r="Y13" s="3"/>
      <c r="Z13" s="3"/>
      <c r="AA13" s="3"/>
      <c r="AB13" s="3"/>
      <c r="AC13" s="3"/>
      <c r="AD13" s="3"/>
      <c r="AE13" s="3"/>
      <c r="AF13" s="3"/>
      <c r="AG13" s="3"/>
      <c r="AH13" s="3"/>
      <c r="AI13" s="3"/>
      <c r="AJ13" s="3"/>
      <c r="AK13" s="3"/>
      <c r="AL13" s="3"/>
      <c r="AM13" s="3"/>
      <c r="AN13" s="3"/>
      <c r="AO13" s="3"/>
      <c r="AP13" s="3"/>
      <c r="AQ13" s="3"/>
      <c r="AR13" s="3"/>
      <c r="AS13" s="3"/>
    </row>
    <row r="14" spans="1:45" ht="27.75" customHeight="1" thickBot="1" x14ac:dyDescent="0.25">
      <c r="A14" s="1400" t="s">
        <v>1179</v>
      </c>
      <c r="B14" s="1401" t="s">
        <v>1180</v>
      </c>
      <c r="C14" s="1401" t="s">
        <v>1181</v>
      </c>
      <c r="D14" s="1402"/>
      <c r="E14" s="1402"/>
      <c r="F14" s="1402"/>
      <c r="G14" s="1402"/>
      <c r="H14" s="1402"/>
      <c r="I14" s="1402"/>
      <c r="J14" s="1402"/>
      <c r="K14" s="1402"/>
      <c r="L14" s="1402"/>
      <c r="M14" s="1402"/>
      <c r="N14" s="1402"/>
      <c r="O14" s="1402"/>
      <c r="P14" s="1402"/>
      <c r="Q14" s="1402"/>
      <c r="R14" s="1402"/>
      <c r="S14" s="1402"/>
      <c r="T14" s="1402"/>
      <c r="U14" s="1403"/>
      <c r="V14" s="3"/>
      <c r="Y14" s="3"/>
      <c r="Z14" s="3"/>
      <c r="AA14" s="3"/>
      <c r="AB14" s="3"/>
      <c r="AC14" s="3"/>
      <c r="AD14" s="3"/>
      <c r="AE14" s="3"/>
      <c r="AF14" s="3"/>
      <c r="AG14" s="3"/>
      <c r="AH14" s="3"/>
      <c r="AI14" s="3"/>
      <c r="AJ14" s="3"/>
      <c r="AK14" s="3"/>
      <c r="AL14" s="3"/>
      <c r="AM14" s="3"/>
      <c r="AN14" s="3"/>
      <c r="AO14" s="3"/>
      <c r="AP14" s="3"/>
      <c r="AQ14" s="3"/>
      <c r="AR14" s="3"/>
      <c r="AS14" s="3"/>
    </row>
    <row r="15" spans="1:45" ht="20.100000000000001" customHeight="1" thickBot="1" x14ac:dyDescent="0.25">
      <c r="A15" s="1400"/>
      <c r="B15" s="1401"/>
      <c r="C15" s="1404" t="s">
        <v>1182</v>
      </c>
      <c r="D15" s="1386" t="s">
        <v>1171</v>
      </c>
      <c r="E15" s="1387"/>
      <c r="F15" s="1407"/>
      <c r="G15" s="1386">
        <v>2023</v>
      </c>
      <c r="H15" s="1387"/>
      <c r="I15" s="1407"/>
      <c r="J15" s="1386">
        <v>2024</v>
      </c>
      <c r="K15" s="1387"/>
      <c r="L15" s="1407"/>
      <c r="M15" s="1386">
        <v>2025</v>
      </c>
      <c r="N15" s="1387"/>
      <c r="O15" s="1407"/>
      <c r="P15" s="1386">
        <v>2026</v>
      </c>
      <c r="Q15" s="1387"/>
      <c r="R15" s="1407"/>
      <c r="S15" s="1386">
        <v>2027</v>
      </c>
      <c r="T15" s="1387"/>
      <c r="U15" s="1388"/>
      <c r="V15" s="3"/>
      <c r="Y15" s="3"/>
      <c r="Z15" s="3"/>
      <c r="AA15" s="3"/>
      <c r="AB15" s="3"/>
      <c r="AC15" s="3"/>
      <c r="AD15" s="3"/>
      <c r="AE15" s="3"/>
      <c r="AF15" s="3"/>
      <c r="AG15" s="3"/>
      <c r="AH15" s="3"/>
      <c r="AI15" s="3"/>
      <c r="AJ15" s="3"/>
      <c r="AK15" s="3"/>
      <c r="AL15" s="3"/>
      <c r="AM15" s="3"/>
      <c r="AN15" s="3"/>
      <c r="AO15" s="3"/>
      <c r="AP15" s="3"/>
      <c r="AQ15" s="3"/>
      <c r="AR15" s="3"/>
      <c r="AS15" s="3"/>
    </row>
    <row r="16" spans="1:45" ht="24" customHeight="1" thickBot="1" x14ac:dyDescent="0.25">
      <c r="A16" s="1400"/>
      <c r="B16" s="1401"/>
      <c r="C16" s="1405"/>
      <c r="D16" s="1389" t="s">
        <v>1172</v>
      </c>
      <c r="E16" s="1390" t="s">
        <v>1173</v>
      </c>
      <c r="F16" s="1391"/>
      <c r="G16" s="1389" t="s">
        <v>1173</v>
      </c>
      <c r="H16" s="1390"/>
      <c r="I16" s="1391"/>
      <c r="J16" s="1389" t="s">
        <v>1173</v>
      </c>
      <c r="K16" s="1390"/>
      <c r="L16" s="1391"/>
      <c r="M16" s="1389" t="s">
        <v>1173</v>
      </c>
      <c r="N16" s="1390"/>
      <c r="O16" s="1391"/>
      <c r="P16" s="1389" t="s">
        <v>1173</v>
      </c>
      <c r="Q16" s="1390"/>
      <c r="R16" s="1391"/>
      <c r="S16" s="1389" t="s">
        <v>1173</v>
      </c>
      <c r="T16" s="1390"/>
      <c r="U16" s="1392"/>
      <c r="V16" s="3"/>
      <c r="Y16" s="3"/>
      <c r="Z16" s="3"/>
      <c r="AA16" s="3"/>
      <c r="AB16" s="3"/>
      <c r="AC16" s="3"/>
      <c r="AD16" s="3"/>
      <c r="AE16" s="3"/>
      <c r="AF16" s="3"/>
      <c r="AG16" s="3"/>
      <c r="AH16" s="3"/>
      <c r="AI16" s="3"/>
      <c r="AJ16" s="3"/>
      <c r="AK16" s="3"/>
      <c r="AL16" s="3"/>
      <c r="AM16" s="3"/>
      <c r="AN16" s="3"/>
      <c r="AO16" s="3"/>
      <c r="AP16" s="3"/>
      <c r="AQ16" s="3"/>
      <c r="AR16" s="3"/>
      <c r="AS16" s="3"/>
    </row>
    <row r="17" spans="1:45" ht="33.75" customHeight="1" thickBot="1" x14ac:dyDescent="0.25">
      <c r="A17" s="1400"/>
      <c r="B17" s="1401"/>
      <c r="C17" s="1406"/>
      <c r="D17" s="1408"/>
      <c r="E17" s="334" t="s">
        <v>1174</v>
      </c>
      <c r="F17" s="335" t="s">
        <v>1175</v>
      </c>
      <c r="G17" s="336" t="s">
        <v>1174</v>
      </c>
      <c r="H17" s="340" t="s">
        <v>1175</v>
      </c>
      <c r="I17" s="335" t="s">
        <v>1183</v>
      </c>
      <c r="J17" s="336" t="s">
        <v>1174</v>
      </c>
      <c r="K17" s="337" t="s">
        <v>1175</v>
      </c>
      <c r="L17" s="335" t="s">
        <v>1183</v>
      </c>
      <c r="M17" s="336" t="s">
        <v>1174</v>
      </c>
      <c r="N17" s="337" t="s">
        <v>1175</v>
      </c>
      <c r="O17" s="335" t="s">
        <v>1183</v>
      </c>
      <c r="P17" s="336" t="s">
        <v>1174</v>
      </c>
      <c r="Q17" s="337" t="s">
        <v>1175</v>
      </c>
      <c r="R17" s="335" t="s">
        <v>1183</v>
      </c>
      <c r="S17" s="336" t="s">
        <v>1174</v>
      </c>
      <c r="T17" s="337" t="s">
        <v>1175</v>
      </c>
      <c r="U17" s="338" t="s">
        <v>1183</v>
      </c>
      <c r="V17" s="3"/>
      <c r="Y17" s="3"/>
      <c r="Z17" s="3"/>
      <c r="AA17" s="3"/>
      <c r="AB17" s="3"/>
      <c r="AC17" s="3"/>
      <c r="AD17" s="3"/>
      <c r="AE17" s="3"/>
      <c r="AF17" s="3"/>
      <c r="AG17" s="3"/>
      <c r="AH17" s="3"/>
      <c r="AI17" s="3"/>
      <c r="AJ17" s="3"/>
      <c r="AK17" s="3"/>
      <c r="AL17" s="3"/>
      <c r="AM17" s="3"/>
      <c r="AN17" s="3"/>
      <c r="AO17" s="3"/>
      <c r="AP17" s="3"/>
      <c r="AQ17" s="3"/>
      <c r="AR17" s="3"/>
      <c r="AS17" s="3"/>
    </row>
    <row r="18" spans="1:45" ht="39.950000000000003" customHeight="1" x14ac:dyDescent="0.2">
      <c r="A18" s="775" t="str">
        <f>'[3]SPPD-14 POA'!M7</f>
        <v>Dirección y Coordinación</v>
      </c>
      <c r="B18" s="776" t="s">
        <v>1607</v>
      </c>
      <c r="C18" s="95"/>
      <c r="D18" s="91">
        <v>2022</v>
      </c>
      <c r="E18" s="92">
        <v>45</v>
      </c>
      <c r="F18" s="93"/>
      <c r="G18" s="779">
        <f>'14 POM'!O7</f>
        <v>45</v>
      </c>
      <c r="H18" s="341">
        <f>I18*100/G18</f>
        <v>0</v>
      </c>
      <c r="I18" s="585"/>
      <c r="J18" s="98">
        <f>'14 POM'!Q7</f>
        <v>47</v>
      </c>
      <c r="K18" s="92">
        <f>L18*100/J18</f>
        <v>0</v>
      </c>
      <c r="L18" s="99"/>
      <c r="M18" s="98">
        <f>'14 POM'!S7</f>
        <v>49</v>
      </c>
      <c r="N18" s="92">
        <f>O18*100/M18</f>
        <v>0</v>
      </c>
      <c r="O18" s="99"/>
      <c r="P18" s="98">
        <f>'14 POM'!U7</f>
        <v>52</v>
      </c>
      <c r="Q18" s="92">
        <f>R18*100/P18</f>
        <v>0</v>
      </c>
      <c r="R18" s="99"/>
      <c r="S18" s="98">
        <f>'14 POM'!W7</f>
        <v>55</v>
      </c>
      <c r="T18" s="92">
        <f>U18*100/S18</f>
        <v>0</v>
      </c>
      <c r="U18" s="99"/>
      <c r="V18" s="3"/>
      <c r="Y18" s="3"/>
      <c r="Z18" s="3"/>
      <c r="AA18" s="3"/>
      <c r="AB18" s="3"/>
      <c r="AC18" s="3"/>
      <c r="AD18" s="3"/>
      <c r="AE18" s="3"/>
      <c r="AF18" s="3"/>
      <c r="AG18" s="3"/>
      <c r="AH18" s="3"/>
      <c r="AI18" s="3"/>
      <c r="AJ18" s="3"/>
      <c r="AK18" s="3"/>
      <c r="AL18" s="3"/>
      <c r="AM18" s="3"/>
      <c r="AN18" s="3"/>
      <c r="AO18" s="3"/>
      <c r="AP18" s="3"/>
      <c r="AQ18" s="3"/>
      <c r="AR18" s="3"/>
      <c r="AS18" s="3"/>
    </row>
    <row r="19" spans="1:45" ht="39.950000000000003" customHeight="1" x14ac:dyDescent="0.2">
      <c r="A19" s="777" t="str">
        <f>'[3]SPPD-14 POA'!M11</f>
        <v>Mujeres Indígenas con Servicios de Atención Integral</v>
      </c>
      <c r="B19" s="778" t="s">
        <v>1607</v>
      </c>
      <c r="C19" s="96"/>
      <c r="D19" s="44">
        <v>2022</v>
      </c>
      <c r="E19" s="276">
        <v>14965</v>
      </c>
      <c r="F19" s="94"/>
      <c r="G19" s="781">
        <f>'14 POM'!O11</f>
        <v>14970</v>
      </c>
      <c r="H19" s="342">
        <f t="shared" ref="H19" si="0">I19*100/G19</f>
        <v>0</v>
      </c>
      <c r="I19" s="339"/>
      <c r="J19" s="43">
        <f>'14 POM'!Q11</f>
        <v>15764</v>
      </c>
      <c r="K19" s="277">
        <f t="shared" ref="K19" si="1">L19*100/J19</f>
        <v>0</v>
      </c>
      <c r="L19" s="100"/>
      <c r="M19" s="43">
        <f>'14 POM'!S11</f>
        <v>16600</v>
      </c>
      <c r="N19" s="277">
        <f t="shared" ref="N19" si="2">O19*100/M19</f>
        <v>0</v>
      </c>
      <c r="O19" s="100"/>
      <c r="P19" s="43">
        <f>'14 POM'!U11</f>
        <v>17480</v>
      </c>
      <c r="Q19" s="277">
        <f t="shared" ref="Q19" si="3">R19*100/P19</f>
        <v>0</v>
      </c>
      <c r="R19" s="100"/>
      <c r="S19" s="43">
        <f>'14 POM'!W11</f>
        <v>18406</v>
      </c>
      <c r="T19" s="277">
        <f t="shared" ref="T19" si="4">U19*100/S19</f>
        <v>0</v>
      </c>
      <c r="U19" s="100"/>
      <c r="V19" s="3"/>
      <c r="Y19" s="3"/>
      <c r="Z19" s="3"/>
      <c r="AA19" s="3"/>
      <c r="AB19" s="3"/>
      <c r="AC19" s="3"/>
      <c r="AD19" s="3"/>
      <c r="AE19" s="3"/>
      <c r="AF19" s="3"/>
      <c r="AG19" s="3"/>
      <c r="AH19" s="3"/>
      <c r="AI19" s="3"/>
      <c r="AJ19" s="3"/>
      <c r="AK19" s="3"/>
      <c r="AL19" s="3"/>
      <c r="AM19" s="3"/>
      <c r="AN19" s="3"/>
      <c r="AO19" s="3"/>
      <c r="AP19" s="3"/>
      <c r="AQ19" s="3"/>
      <c r="AR19" s="3"/>
      <c r="AS19" s="3"/>
    </row>
    <row r="20" spans="1:45" ht="60" customHeight="1" thickBot="1" x14ac:dyDescent="0.25">
      <c r="A20" s="42"/>
      <c r="B20" s="42"/>
      <c r="C20" s="42"/>
      <c r="D20" s="42"/>
      <c r="E20" s="42"/>
      <c r="F20" s="42"/>
      <c r="G20" s="42"/>
      <c r="H20" s="42"/>
      <c r="I20" s="103" t="s">
        <v>1177</v>
      </c>
      <c r="J20" s="42"/>
      <c r="K20" s="42"/>
      <c r="L20" s="103" t="s">
        <v>1177</v>
      </c>
      <c r="M20" s="42"/>
      <c r="N20" s="42"/>
      <c r="O20" s="103" t="s">
        <v>1177</v>
      </c>
      <c r="P20" s="42"/>
      <c r="Q20" s="42"/>
      <c r="R20" s="103" t="s">
        <v>1177</v>
      </c>
      <c r="S20" s="42"/>
      <c r="T20" s="42"/>
      <c r="U20" s="103" t="s">
        <v>1177</v>
      </c>
      <c r="V20" s="3"/>
      <c r="Y20" s="3"/>
      <c r="Z20" s="3"/>
      <c r="AA20" s="3"/>
      <c r="AB20" s="3"/>
      <c r="AC20" s="3"/>
      <c r="AD20" s="3"/>
      <c r="AE20" s="3"/>
      <c r="AF20" s="3"/>
      <c r="AG20" s="3"/>
      <c r="AH20" s="3"/>
      <c r="AI20" s="3"/>
      <c r="AJ20" s="3"/>
      <c r="AK20" s="3"/>
      <c r="AL20" s="3"/>
      <c r="AM20" s="3"/>
      <c r="AN20" s="3"/>
      <c r="AO20" s="3"/>
      <c r="AP20" s="3"/>
      <c r="AQ20" s="3"/>
      <c r="AR20" s="3"/>
      <c r="AS20" s="3"/>
    </row>
    <row r="21" spans="1:45" x14ac:dyDescent="0.2">
      <c r="A21" s="3"/>
      <c r="B21" s="3"/>
      <c r="C21" s="3"/>
      <c r="D21" s="3"/>
      <c r="E21" s="3"/>
      <c r="F21" s="3"/>
      <c r="G21" s="3"/>
      <c r="H21" s="3"/>
      <c r="I21" s="3"/>
      <c r="J21" s="3"/>
      <c r="K21" s="3"/>
      <c r="L21" s="3"/>
      <c r="M21" s="3"/>
      <c r="N21" s="3"/>
      <c r="O21" s="3"/>
      <c r="P21" s="3"/>
      <c r="Q21" s="3"/>
      <c r="R21" s="3"/>
      <c r="S21" s="3"/>
      <c r="T21" s="3"/>
      <c r="U21" s="3"/>
      <c r="V21" s="3"/>
      <c r="Y21" s="3"/>
      <c r="Z21" s="3"/>
      <c r="AA21" s="3"/>
      <c r="AB21" s="3"/>
      <c r="AC21" s="3"/>
      <c r="AD21" s="3"/>
      <c r="AE21" s="3"/>
      <c r="AF21" s="3"/>
      <c r="AG21" s="3"/>
      <c r="AH21" s="3"/>
      <c r="AI21" s="3"/>
      <c r="AJ21" s="3"/>
      <c r="AK21" s="3"/>
      <c r="AL21" s="3"/>
      <c r="AM21" s="3"/>
      <c r="AN21" s="3"/>
      <c r="AO21" s="3"/>
      <c r="AP21" s="3"/>
      <c r="AQ21" s="3"/>
      <c r="AR21" s="3"/>
      <c r="AS21" s="3"/>
    </row>
    <row r="22" spans="1:45" x14ac:dyDescent="0.2">
      <c r="A22" s="3"/>
      <c r="B22" s="3"/>
      <c r="C22" s="3"/>
      <c r="D22" s="3"/>
      <c r="E22" s="3"/>
      <c r="F22" s="3"/>
      <c r="G22" s="3"/>
      <c r="H22" s="3"/>
      <c r="I22" s="3"/>
      <c r="J22" s="3"/>
      <c r="K22" s="3"/>
      <c r="L22" s="3"/>
      <c r="M22" s="3"/>
      <c r="N22" s="3"/>
      <c r="O22" s="3"/>
      <c r="P22" s="3"/>
      <c r="Q22" s="3"/>
      <c r="R22" s="3"/>
      <c r="S22" s="3"/>
      <c r="T22" s="3"/>
      <c r="U22" s="3"/>
      <c r="V22" s="3"/>
      <c r="Y22" s="3"/>
      <c r="Z22" s="3"/>
      <c r="AA22" s="3"/>
      <c r="AB22" s="3"/>
      <c r="AC22" s="3"/>
      <c r="AD22" s="3"/>
      <c r="AE22" s="3"/>
      <c r="AF22" s="3"/>
      <c r="AG22" s="3"/>
      <c r="AH22" s="3"/>
      <c r="AI22" s="3"/>
      <c r="AJ22" s="3"/>
      <c r="AK22" s="3"/>
      <c r="AL22" s="3"/>
      <c r="AM22" s="3"/>
      <c r="AN22" s="3"/>
      <c r="AO22" s="3"/>
      <c r="AP22" s="3"/>
      <c r="AQ22" s="3"/>
      <c r="AR22" s="3"/>
      <c r="AS22" s="3"/>
    </row>
    <row r="23" spans="1:45" x14ac:dyDescent="0.2">
      <c r="A23" s="3"/>
      <c r="B23" s="3"/>
      <c r="C23" s="3"/>
      <c r="D23" s="3"/>
      <c r="E23" s="3"/>
      <c r="F23" s="3"/>
      <c r="G23" s="3"/>
      <c r="H23" s="3"/>
      <c r="I23" s="3"/>
      <c r="J23" s="3"/>
      <c r="K23" s="3"/>
      <c r="L23" s="3"/>
      <c r="M23" s="3"/>
      <c r="N23" s="3"/>
      <c r="O23" s="3"/>
      <c r="P23" s="3"/>
      <c r="Q23" s="3"/>
      <c r="R23" s="3"/>
      <c r="S23" s="3"/>
      <c r="T23" s="3"/>
      <c r="U23" s="3"/>
      <c r="V23" s="3"/>
      <c r="Y23" s="3"/>
      <c r="Z23" s="3"/>
      <c r="AA23" s="3"/>
      <c r="AB23" s="3"/>
      <c r="AC23" s="3"/>
      <c r="AD23" s="3"/>
      <c r="AE23" s="3"/>
      <c r="AF23" s="3"/>
      <c r="AG23" s="3"/>
      <c r="AH23" s="3"/>
      <c r="AI23" s="3"/>
      <c r="AJ23" s="3"/>
      <c r="AK23" s="3"/>
      <c r="AL23" s="3"/>
      <c r="AM23" s="3"/>
      <c r="AN23" s="3"/>
      <c r="AO23" s="3"/>
      <c r="AP23" s="3"/>
      <c r="AQ23" s="3"/>
      <c r="AR23" s="3"/>
      <c r="AS23" s="3"/>
    </row>
    <row r="24" spans="1:45" x14ac:dyDescent="0.2">
      <c r="A24" s="3"/>
      <c r="B24" s="3"/>
      <c r="C24" s="3"/>
      <c r="D24" s="3"/>
      <c r="E24" s="3"/>
      <c r="F24" s="3"/>
      <c r="G24" s="3"/>
      <c r="H24" s="3"/>
      <c r="I24" s="3"/>
      <c r="J24" s="3"/>
      <c r="K24" s="3"/>
      <c r="L24" s="3"/>
      <c r="M24" s="3"/>
      <c r="N24" s="3"/>
      <c r="O24" s="3"/>
      <c r="P24" s="3"/>
      <c r="Q24" s="3"/>
      <c r="R24" s="3"/>
      <c r="S24" s="3"/>
      <c r="T24" s="3"/>
      <c r="U24" s="3"/>
      <c r="V24" s="3"/>
      <c r="Y24" s="3"/>
      <c r="Z24" s="3"/>
      <c r="AA24" s="3"/>
      <c r="AB24" s="3"/>
      <c r="AC24" s="3"/>
      <c r="AD24" s="3"/>
      <c r="AE24" s="3"/>
      <c r="AF24" s="3"/>
      <c r="AG24" s="3"/>
      <c r="AH24" s="3"/>
      <c r="AI24" s="3"/>
      <c r="AJ24" s="3"/>
      <c r="AK24" s="3"/>
      <c r="AL24" s="3"/>
      <c r="AM24" s="3"/>
      <c r="AN24" s="3"/>
      <c r="AO24" s="3"/>
      <c r="AP24" s="3"/>
      <c r="AQ24" s="3"/>
      <c r="AR24" s="3"/>
      <c r="AS24" s="3"/>
    </row>
    <row r="25" spans="1:45" x14ac:dyDescent="0.2">
      <c r="A25" s="3"/>
      <c r="B25" s="3"/>
      <c r="C25" s="3"/>
      <c r="D25" s="3"/>
      <c r="E25" s="3"/>
      <c r="F25" s="3"/>
      <c r="G25" s="3"/>
      <c r="H25" s="3"/>
      <c r="I25" s="3"/>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AQ25" s="3"/>
      <c r="AR25" s="3"/>
      <c r="AS25" s="3"/>
    </row>
    <row r="26" spans="1:45" x14ac:dyDescent="0.2">
      <c r="A26" s="3"/>
      <c r="B26" s="3"/>
      <c r="C26" s="3"/>
      <c r="D26" s="3"/>
      <c r="E26" s="3"/>
      <c r="F26" s="3"/>
      <c r="G26" s="3"/>
      <c r="H26" s="3"/>
      <c r="I26" s="3"/>
      <c r="J26" s="3"/>
      <c r="K26" s="3"/>
      <c r="L26" s="3"/>
      <c r="M26" s="3"/>
      <c r="N26" s="3"/>
      <c r="O26" s="3"/>
      <c r="P26" s="3"/>
      <c r="Q26" s="3"/>
      <c r="R26" s="3"/>
      <c r="S26" s="3"/>
      <c r="T26" s="3"/>
      <c r="U26" s="3"/>
      <c r="V26" s="3"/>
      <c r="Y26" s="3"/>
      <c r="Z26" s="3"/>
      <c r="AA26" s="3"/>
      <c r="AB26" s="3"/>
      <c r="AC26" s="3"/>
      <c r="AD26" s="3"/>
      <c r="AE26" s="3"/>
      <c r="AF26" s="3"/>
      <c r="AG26" s="3"/>
      <c r="AH26" s="3"/>
      <c r="AI26" s="3"/>
      <c r="AJ26" s="3"/>
      <c r="AK26" s="3"/>
      <c r="AL26" s="3"/>
      <c r="AM26" s="3"/>
      <c r="AN26" s="3"/>
      <c r="AO26" s="3"/>
      <c r="AP26" s="3"/>
      <c r="AQ26" s="3"/>
      <c r="AR26" s="3"/>
      <c r="AS26" s="3"/>
    </row>
    <row r="27" spans="1:45" x14ac:dyDescent="0.2">
      <c r="A27" s="3"/>
      <c r="B27" s="3"/>
      <c r="C27" s="3"/>
      <c r="D27" s="3"/>
      <c r="E27" s="3"/>
      <c r="F27" s="3"/>
      <c r="G27" s="3"/>
      <c r="H27" s="3"/>
      <c r="I27" s="3"/>
      <c r="J27" s="3"/>
      <c r="K27" s="3"/>
      <c r="L27" s="3"/>
      <c r="M27" s="3"/>
      <c r="N27" s="3"/>
      <c r="O27" s="3"/>
      <c r="P27" s="3"/>
      <c r="Q27" s="3"/>
      <c r="R27" s="3"/>
      <c r="S27" s="3"/>
      <c r="T27" s="3"/>
      <c r="U27" s="3"/>
      <c r="V27" s="3"/>
      <c r="Y27" s="3"/>
      <c r="Z27" s="3"/>
      <c r="AA27" s="3"/>
      <c r="AB27" s="3"/>
      <c r="AC27" s="3"/>
      <c r="AD27" s="3"/>
      <c r="AE27" s="3"/>
      <c r="AF27" s="3"/>
      <c r="AG27" s="3"/>
      <c r="AH27" s="3"/>
      <c r="AI27" s="3"/>
      <c r="AJ27" s="3"/>
      <c r="AK27" s="3"/>
      <c r="AL27" s="3"/>
      <c r="AM27" s="3"/>
      <c r="AN27" s="3"/>
      <c r="AO27" s="3"/>
      <c r="AP27" s="3"/>
      <c r="AQ27" s="3"/>
      <c r="AR27" s="3"/>
      <c r="AS27" s="3"/>
    </row>
    <row r="28" spans="1:45" x14ac:dyDescent="0.2">
      <c r="A28" s="3"/>
      <c r="B28" s="3"/>
      <c r="C28" s="3"/>
      <c r="D28" s="3"/>
      <c r="E28" s="3"/>
      <c r="F28" s="3"/>
      <c r="G28" s="3"/>
      <c r="H28" s="3"/>
      <c r="I28" s="3"/>
      <c r="J28" s="3"/>
      <c r="K28" s="3"/>
      <c r="L28" s="3"/>
      <c r="M28" s="3"/>
      <c r="N28" s="3"/>
      <c r="O28" s="3"/>
      <c r="P28" s="3"/>
      <c r="Q28" s="3"/>
      <c r="R28" s="3"/>
      <c r="S28" s="3"/>
      <c r="T28" s="3"/>
      <c r="U28" s="3"/>
      <c r="V28" s="3"/>
      <c r="Y28" s="3"/>
      <c r="Z28" s="3"/>
      <c r="AA28" s="3"/>
      <c r="AB28" s="3"/>
      <c r="AC28" s="3"/>
      <c r="AD28" s="3"/>
      <c r="AE28" s="3"/>
      <c r="AF28" s="3"/>
      <c r="AG28" s="3"/>
      <c r="AH28" s="3"/>
      <c r="AI28" s="3"/>
      <c r="AJ28" s="3"/>
      <c r="AK28" s="3"/>
      <c r="AL28" s="3"/>
      <c r="AM28" s="3"/>
      <c r="AN28" s="3"/>
      <c r="AO28" s="3"/>
      <c r="AP28" s="3"/>
      <c r="AQ28" s="3"/>
      <c r="AR28" s="3"/>
      <c r="AS28" s="3"/>
    </row>
    <row r="29" spans="1:45" x14ac:dyDescent="0.2">
      <c r="A29" s="3"/>
      <c r="B29" s="3"/>
      <c r="C29" s="3"/>
      <c r="D29" s="3"/>
      <c r="E29" s="3"/>
      <c r="F29" s="3"/>
      <c r="G29" s="3"/>
      <c r="H29" s="3"/>
      <c r="I29" s="3"/>
      <c r="J29" s="3"/>
      <c r="K29" s="3"/>
      <c r="L29" s="3"/>
      <c r="M29" s="3"/>
      <c r="N29" s="3"/>
      <c r="O29" s="3"/>
      <c r="P29" s="3"/>
      <c r="Q29" s="3"/>
      <c r="R29" s="3"/>
      <c r="S29" s="3"/>
      <c r="T29" s="3"/>
      <c r="U29" s="3"/>
      <c r="V29" s="3"/>
      <c r="Y29" s="3"/>
      <c r="Z29" s="3"/>
      <c r="AA29" s="3"/>
      <c r="AB29" s="3"/>
      <c r="AC29" s="3"/>
      <c r="AD29" s="3"/>
      <c r="AE29" s="3"/>
      <c r="AF29" s="3"/>
      <c r="AG29" s="3"/>
      <c r="AH29" s="3"/>
      <c r="AI29" s="3"/>
      <c r="AJ29" s="3"/>
      <c r="AK29" s="3"/>
      <c r="AL29" s="3"/>
      <c r="AM29" s="3"/>
      <c r="AN29" s="3"/>
      <c r="AO29" s="3"/>
      <c r="AP29" s="3"/>
      <c r="AQ29" s="3"/>
      <c r="AR29" s="3"/>
      <c r="AS29" s="3"/>
    </row>
    <row r="30" spans="1:45" x14ac:dyDescent="0.2">
      <c r="A30" s="3"/>
      <c r="B30" s="3"/>
      <c r="C30" s="3"/>
      <c r="D30" s="3"/>
      <c r="E30" s="3"/>
      <c r="F30" s="3"/>
      <c r="G30" s="3"/>
      <c r="H30" s="3"/>
      <c r="I30" s="3"/>
      <c r="J30" s="3"/>
      <c r="K30" s="3"/>
      <c r="L30" s="3"/>
      <c r="M30" s="3"/>
      <c r="N30" s="3"/>
      <c r="O30" s="3"/>
      <c r="P30" s="3"/>
      <c r="Q30" s="3"/>
      <c r="R30" s="3"/>
      <c r="S30" s="3"/>
      <c r="T30" s="3"/>
      <c r="U30" s="3"/>
      <c r="V30" s="3"/>
      <c r="Y30" s="3"/>
      <c r="Z30" s="3"/>
      <c r="AA30" s="3"/>
      <c r="AB30" s="3"/>
      <c r="AC30" s="3"/>
      <c r="AD30" s="3"/>
      <c r="AE30" s="3"/>
      <c r="AF30" s="3"/>
      <c r="AG30" s="3"/>
      <c r="AH30" s="3"/>
      <c r="AI30" s="3"/>
      <c r="AJ30" s="3"/>
      <c r="AK30" s="3"/>
      <c r="AL30" s="3"/>
      <c r="AM30" s="3"/>
      <c r="AN30" s="3"/>
      <c r="AO30" s="3"/>
      <c r="AP30" s="3"/>
      <c r="AQ30" s="3"/>
      <c r="AR30" s="3"/>
      <c r="AS30" s="3"/>
    </row>
    <row r="31" spans="1:45" x14ac:dyDescent="0.2">
      <c r="A31" s="3"/>
      <c r="B31" s="3"/>
      <c r="C31" s="3"/>
      <c r="D31" s="3"/>
      <c r="E31" s="3"/>
      <c r="F31" s="3"/>
      <c r="G31" s="3"/>
      <c r="H31" s="3"/>
      <c r="I31" s="3"/>
      <c r="J31" s="3"/>
      <c r="K31" s="3"/>
      <c r="L31" s="3"/>
      <c r="M31" s="3"/>
      <c r="N31" s="3"/>
      <c r="O31" s="3"/>
      <c r="P31" s="3"/>
      <c r="Q31" s="3"/>
      <c r="R31" s="3"/>
      <c r="S31" s="3"/>
      <c r="T31" s="3"/>
      <c r="U31" s="3"/>
      <c r="V31" s="3"/>
      <c r="Y31" s="3"/>
      <c r="Z31" s="3"/>
      <c r="AA31" s="3"/>
      <c r="AB31" s="3"/>
      <c r="AC31" s="3"/>
      <c r="AD31" s="3"/>
      <c r="AE31" s="3"/>
      <c r="AF31" s="3"/>
      <c r="AG31" s="3"/>
      <c r="AH31" s="3"/>
      <c r="AI31" s="3"/>
      <c r="AJ31" s="3"/>
      <c r="AK31" s="3"/>
      <c r="AL31" s="3"/>
      <c r="AM31" s="3"/>
      <c r="AN31" s="3"/>
      <c r="AO31" s="3"/>
      <c r="AP31" s="3"/>
      <c r="AQ31" s="3"/>
      <c r="AR31" s="3"/>
      <c r="AS31" s="3"/>
    </row>
    <row r="32" spans="1:45" x14ac:dyDescent="0.2">
      <c r="A32" s="3"/>
      <c r="B32" s="3"/>
      <c r="C32" s="3"/>
      <c r="D32" s="3"/>
      <c r="E32" s="3"/>
      <c r="F32" s="3"/>
      <c r="G32" s="3"/>
      <c r="H32" s="3"/>
      <c r="I32" s="3"/>
      <c r="J32" s="3"/>
      <c r="K32" s="3"/>
      <c r="L32" s="3"/>
      <c r="M32" s="3"/>
      <c r="N32" s="3"/>
      <c r="O32" s="3"/>
      <c r="P32" s="3"/>
      <c r="Q32" s="3"/>
      <c r="R32" s="3"/>
      <c r="S32" s="3"/>
      <c r="T32" s="3"/>
      <c r="U32" s="3"/>
      <c r="V32" s="3"/>
      <c r="Y32" s="3"/>
      <c r="Z32" s="3"/>
      <c r="AA32" s="3"/>
      <c r="AB32" s="3"/>
      <c r="AC32" s="3"/>
      <c r="AD32" s="3"/>
      <c r="AE32" s="3"/>
      <c r="AF32" s="3"/>
      <c r="AG32" s="3"/>
      <c r="AH32" s="3"/>
      <c r="AI32" s="3"/>
      <c r="AJ32" s="3"/>
      <c r="AK32" s="3"/>
      <c r="AL32" s="3"/>
      <c r="AM32" s="3"/>
      <c r="AN32" s="3"/>
      <c r="AO32" s="3"/>
      <c r="AP32" s="3"/>
      <c r="AQ32" s="3"/>
      <c r="AR32" s="3"/>
      <c r="AS32" s="3"/>
    </row>
    <row r="33" spans="1:45" x14ac:dyDescent="0.2">
      <c r="A33" s="3"/>
      <c r="B33" s="3"/>
      <c r="C33" s="3"/>
      <c r="D33" s="3"/>
      <c r="E33" s="3"/>
      <c r="F33" s="3"/>
      <c r="G33" s="3"/>
      <c r="H33" s="3"/>
      <c r="I33" s="3"/>
      <c r="J33" s="3"/>
      <c r="K33" s="3"/>
      <c r="L33" s="3"/>
      <c r="M33" s="3"/>
      <c r="N33" s="3"/>
      <c r="O33" s="3"/>
      <c r="P33" s="3"/>
      <c r="Q33" s="3"/>
      <c r="R33" s="3"/>
      <c r="S33" s="3"/>
      <c r="T33" s="3"/>
      <c r="U33" s="3"/>
      <c r="V33" s="3"/>
      <c r="Y33" s="3"/>
      <c r="Z33" s="3"/>
      <c r="AA33" s="3"/>
      <c r="AB33" s="3"/>
      <c r="AC33" s="3"/>
      <c r="AD33" s="3"/>
      <c r="AE33" s="3"/>
      <c r="AF33" s="3"/>
      <c r="AG33" s="3"/>
      <c r="AH33" s="3"/>
      <c r="AI33" s="3"/>
      <c r="AJ33" s="3"/>
      <c r="AK33" s="3"/>
      <c r="AL33" s="3"/>
      <c r="AM33" s="3"/>
      <c r="AN33" s="3"/>
      <c r="AO33" s="3"/>
      <c r="AP33" s="3"/>
      <c r="AQ33" s="3"/>
      <c r="AR33" s="3"/>
      <c r="AS33" s="3"/>
    </row>
    <row r="34" spans="1:45" x14ac:dyDescent="0.2">
      <c r="A34" s="3"/>
      <c r="B34" s="3"/>
      <c r="C34" s="3"/>
      <c r="D34" s="3"/>
      <c r="E34" s="3"/>
      <c r="F34" s="3"/>
      <c r="G34" s="3"/>
      <c r="H34" s="3"/>
      <c r="I34" s="3"/>
      <c r="J34" s="3"/>
      <c r="K34" s="3"/>
      <c r="L34" s="3"/>
      <c r="M34" s="3"/>
      <c r="N34" s="3"/>
      <c r="O34" s="3"/>
      <c r="P34" s="3"/>
      <c r="Q34" s="3"/>
      <c r="R34" s="3"/>
      <c r="S34" s="3"/>
      <c r="T34" s="3"/>
      <c r="U34" s="3"/>
      <c r="V34" s="3"/>
      <c r="Y34" s="3"/>
      <c r="Z34" s="3"/>
      <c r="AA34" s="3"/>
      <c r="AB34" s="3"/>
      <c r="AC34" s="3"/>
      <c r="AD34" s="3"/>
      <c r="AE34" s="3"/>
      <c r="AF34" s="3"/>
      <c r="AG34" s="3"/>
      <c r="AH34" s="3"/>
      <c r="AI34" s="3"/>
      <c r="AJ34" s="3"/>
      <c r="AK34" s="3"/>
      <c r="AL34" s="3"/>
      <c r="AM34" s="3"/>
      <c r="AN34" s="3"/>
      <c r="AO34" s="3"/>
      <c r="AP34" s="3"/>
      <c r="AQ34" s="3"/>
      <c r="AR34" s="3"/>
      <c r="AS34" s="3"/>
    </row>
    <row r="35" spans="1:45" x14ac:dyDescent="0.2">
      <c r="A35" s="3"/>
      <c r="B35" s="3"/>
      <c r="C35" s="3"/>
      <c r="D35" s="3"/>
      <c r="E35" s="3"/>
      <c r="F35" s="3"/>
      <c r="G35" s="3"/>
      <c r="H35" s="3"/>
      <c r="I35" s="3"/>
      <c r="J35" s="3"/>
      <c r="K35" s="3"/>
      <c r="L35" s="3"/>
      <c r="M35" s="3"/>
      <c r="N35" s="3"/>
      <c r="O35" s="3"/>
      <c r="P35" s="3"/>
      <c r="Q35" s="3"/>
      <c r="R35" s="3"/>
      <c r="S35" s="3"/>
      <c r="T35" s="3"/>
      <c r="U35" s="3"/>
      <c r="V35" s="3"/>
      <c r="Y35" s="3"/>
      <c r="Z35" s="3"/>
      <c r="AA35" s="3"/>
      <c r="AB35" s="3"/>
      <c r="AC35" s="3"/>
      <c r="AD35" s="3"/>
      <c r="AE35" s="3"/>
      <c r="AF35" s="3"/>
      <c r="AG35" s="3"/>
      <c r="AH35" s="3"/>
      <c r="AI35" s="3"/>
      <c r="AJ35" s="3"/>
      <c r="AK35" s="3"/>
      <c r="AL35" s="3"/>
      <c r="AM35" s="3"/>
      <c r="AN35" s="3"/>
      <c r="AO35" s="3"/>
      <c r="AP35" s="3"/>
      <c r="AQ35" s="3"/>
      <c r="AR35" s="3"/>
      <c r="AS35" s="3"/>
    </row>
    <row r="36" spans="1:45" x14ac:dyDescent="0.2">
      <c r="A36" s="3"/>
      <c r="B36" s="3"/>
      <c r="C36" s="3"/>
      <c r="D36" s="3"/>
      <c r="E36" s="3"/>
      <c r="F36" s="3"/>
      <c r="G36" s="3"/>
      <c r="H36" s="3"/>
      <c r="I36" s="3"/>
      <c r="J36" s="3"/>
      <c r="K36" s="3"/>
      <c r="L36" s="3"/>
      <c r="M36" s="3"/>
      <c r="N36" s="3"/>
      <c r="O36" s="3"/>
      <c r="P36" s="3"/>
      <c r="Q36" s="3"/>
      <c r="R36" s="3"/>
      <c r="S36" s="3"/>
      <c r="T36" s="3"/>
      <c r="U36" s="3"/>
      <c r="V36" s="3"/>
      <c r="Y36" s="3"/>
      <c r="Z36" s="3"/>
      <c r="AA36" s="3"/>
      <c r="AB36" s="3"/>
      <c r="AC36" s="3"/>
      <c r="AD36" s="3"/>
      <c r="AE36" s="3"/>
      <c r="AF36" s="3"/>
      <c r="AG36" s="3"/>
      <c r="AH36" s="3"/>
      <c r="AI36" s="3"/>
      <c r="AJ36" s="3"/>
      <c r="AK36" s="3"/>
      <c r="AL36" s="3"/>
      <c r="AM36" s="3"/>
      <c r="AN36" s="3"/>
      <c r="AO36" s="3"/>
      <c r="AP36" s="3"/>
      <c r="AQ36" s="3"/>
      <c r="AR36" s="3"/>
      <c r="AS36" s="3"/>
    </row>
    <row r="37" spans="1:45" x14ac:dyDescent="0.2">
      <c r="A37" s="3"/>
      <c r="B37" s="3"/>
      <c r="C37" s="3"/>
      <c r="D37" s="3"/>
      <c r="E37" s="3"/>
      <c r="F37" s="3"/>
      <c r="G37" s="3"/>
      <c r="H37" s="3"/>
      <c r="I37" s="3"/>
      <c r="J37" s="3"/>
      <c r="K37" s="3"/>
      <c r="L37" s="3"/>
      <c r="M37" s="3"/>
      <c r="N37" s="3"/>
      <c r="O37" s="3"/>
      <c r="P37" s="3"/>
      <c r="Q37" s="3"/>
      <c r="R37" s="3"/>
      <c r="S37" s="3"/>
      <c r="T37" s="3"/>
      <c r="U37" s="3"/>
      <c r="V37" s="3"/>
      <c r="Y37" s="3"/>
      <c r="Z37" s="3"/>
      <c r="AA37" s="3"/>
      <c r="AB37" s="3"/>
      <c r="AC37" s="3"/>
      <c r="AD37" s="3"/>
      <c r="AE37" s="3"/>
      <c r="AF37" s="3"/>
      <c r="AG37" s="3"/>
      <c r="AH37" s="3"/>
      <c r="AI37" s="3"/>
      <c r="AJ37" s="3"/>
      <c r="AK37" s="3"/>
      <c r="AL37" s="3"/>
      <c r="AM37" s="3"/>
      <c r="AN37" s="3"/>
      <c r="AO37" s="3"/>
      <c r="AP37" s="3"/>
      <c r="AQ37" s="3"/>
      <c r="AR37" s="3"/>
      <c r="AS37" s="3"/>
    </row>
    <row r="38" spans="1:45" x14ac:dyDescent="0.2">
      <c r="A38" s="3"/>
      <c r="B38" s="3"/>
      <c r="C38" s="3"/>
      <c r="D38" s="3"/>
      <c r="E38" s="3"/>
      <c r="F38" s="3"/>
      <c r="G38" s="3"/>
      <c r="H38" s="3"/>
      <c r="I38" s="3"/>
      <c r="J38" s="3"/>
      <c r="K38" s="3"/>
      <c r="L38" s="3"/>
      <c r="M38" s="3"/>
      <c r="N38" s="3"/>
      <c r="O38" s="3"/>
      <c r="P38" s="3"/>
      <c r="Q38" s="3"/>
      <c r="R38" s="3"/>
      <c r="S38" s="3"/>
      <c r="T38" s="3"/>
      <c r="U38" s="3"/>
      <c r="V38" s="3"/>
      <c r="Y38" s="3"/>
      <c r="Z38" s="3"/>
      <c r="AA38" s="3"/>
      <c r="AB38" s="3"/>
      <c r="AC38" s="3"/>
      <c r="AD38" s="3"/>
      <c r="AE38" s="3"/>
      <c r="AF38" s="3"/>
      <c r="AG38" s="3"/>
      <c r="AH38" s="3"/>
      <c r="AI38" s="3"/>
      <c r="AJ38" s="3"/>
      <c r="AK38" s="3"/>
      <c r="AL38" s="3"/>
      <c r="AM38" s="3"/>
      <c r="AN38" s="3"/>
      <c r="AO38" s="3"/>
      <c r="AP38" s="3"/>
      <c r="AQ38" s="3"/>
      <c r="AR38" s="3"/>
      <c r="AS38" s="3"/>
    </row>
    <row r="39" spans="1:45" x14ac:dyDescent="0.2">
      <c r="A39" s="3"/>
      <c r="B39" s="3"/>
      <c r="C39" s="3"/>
      <c r="D39" s="3"/>
      <c r="E39" s="3"/>
      <c r="F39" s="3"/>
      <c r="G39" s="3"/>
      <c r="H39" s="3"/>
      <c r="I39" s="3"/>
      <c r="J39" s="3"/>
      <c r="K39" s="3"/>
      <c r="L39" s="3"/>
      <c r="M39" s="3"/>
      <c r="N39" s="3"/>
      <c r="O39" s="3"/>
      <c r="P39" s="3"/>
      <c r="Q39" s="3"/>
      <c r="R39" s="3"/>
      <c r="S39" s="3"/>
      <c r="T39" s="3"/>
      <c r="U39" s="3"/>
      <c r="V39" s="3"/>
      <c r="Y39" s="3"/>
      <c r="Z39" s="3"/>
      <c r="AA39" s="3"/>
      <c r="AB39" s="3"/>
      <c r="AC39" s="3"/>
      <c r="AD39" s="3"/>
      <c r="AE39" s="3"/>
      <c r="AF39" s="3"/>
      <c r="AG39" s="3"/>
      <c r="AH39" s="3"/>
      <c r="AI39" s="3"/>
      <c r="AJ39" s="3"/>
      <c r="AK39" s="3"/>
      <c r="AL39" s="3"/>
      <c r="AM39" s="3"/>
      <c r="AN39" s="3"/>
      <c r="AO39" s="3"/>
      <c r="AP39" s="3"/>
      <c r="AQ39" s="3"/>
      <c r="AR39" s="3"/>
      <c r="AS39" s="3"/>
    </row>
    <row r="40" spans="1:45" x14ac:dyDescent="0.2">
      <c r="A40" s="3"/>
      <c r="B40" s="3"/>
      <c r="C40" s="3"/>
      <c r="D40" s="3"/>
      <c r="E40" s="3"/>
      <c r="F40" s="3"/>
      <c r="G40" s="3"/>
      <c r="H40" s="3"/>
      <c r="I40" s="3"/>
      <c r="J40" s="3"/>
      <c r="K40" s="3"/>
      <c r="L40" s="3"/>
      <c r="M40" s="3"/>
      <c r="N40" s="3"/>
      <c r="O40" s="3"/>
      <c r="P40" s="3"/>
      <c r="Q40" s="3"/>
      <c r="R40" s="3"/>
      <c r="S40" s="3"/>
      <c r="T40" s="3"/>
      <c r="U40" s="3"/>
      <c r="V40" s="3"/>
      <c r="Y40" s="3"/>
      <c r="Z40" s="3"/>
      <c r="AA40" s="3"/>
      <c r="AB40" s="3"/>
      <c r="AC40" s="3"/>
      <c r="AD40" s="3"/>
      <c r="AE40" s="3"/>
      <c r="AF40" s="3"/>
      <c r="AG40" s="3"/>
      <c r="AH40" s="3"/>
      <c r="AI40" s="3"/>
      <c r="AJ40" s="3"/>
      <c r="AK40" s="3"/>
      <c r="AL40" s="3"/>
      <c r="AM40" s="3"/>
      <c r="AN40" s="3"/>
      <c r="AO40" s="3"/>
      <c r="AP40" s="3"/>
      <c r="AQ40" s="3"/>
      <c r="AR40" s="3"/>
      <c r="AS40" s="3"/>
    </row>
    <row r="41" spans="1:45" x14ac:dyDescent="0.2">
      <c r="A41" s="3"/>
      <c r="B41" s="3"/>
      <c r="C41" s="3"/>
      <c r="D41" s="3"/>
      <c r="E41" s="3"/>
      <c r="F41" s="3"/>
      <c r="G41" s="3"/>
      <c r="H41" s="3"/>
      <c r="I41" s="3"/>
      <c r="J41" s="3"/>
      <c r="K41" s="3"/>
      <c r="L41" s="3"/>
      <c r="M41" s="3"/>
      <c r="N41" s="3"/>
      <c r="O41" s="3"/>
      <c r="P41" s="3"/>
      <c r="Q41" s="3"/>
      <c r="R41" s="3"/>
      <c r="S41" s="3"/>
      <c r="T41" s="3"/>
      <c r="U41" s="3"/>
      <c r="V41" s="3"/>
      <c r="Y41" s="3"/>
      <c r="Z41" s="3"/>
      <c r="AA41" s="3"/>
      <c r="AB41" s="3"/>
      <c r="AC41" s="3"/>
      <c r="AD41" s="3"/>
      <c r="AE41" s="3"/>
      <c r="AF41" s="3"/>
      <c r="AG41" s="3"/>
      <c r="AH41" s="3"/>
      <c r="AI41" s="3"/>
      <c r="AJ41" s="3"/>
      <c r="AK41" s="3"/>
      <c r="AL41" s="3"/>
      <c r="AM41" s="3"/>
      <c r="AN41" s="3"/>
      <c r="AO41" s="3"/>
      <c r="AP41" s="3"/>
      <c r="AQ41" s="3"/>
      <c r="AR41" s="3"/>
      <c r="AS41" s="3"/>
    </row>
    <row r="42" spans="1:45" x14ac:dyDescent="0.2">
      <c r="A42" s="3"/>
      <c r="B42" s="3"/>
      <c r="C42" s="3"/>
      <c r="D42" s="3"/>
      <c r="E42" s="3"/>
      <c r="F42" s="3"/>
      <c r="G42" s="3"/>
      <c r="H42" s="3"/>
      <c r="I42" s="3"/>
      <c r="J42" s="3"/>
      <c r="K42" s="3"/>
      <c r="L42" s="3"/>
      <c r="M42" s="3"/>
      <c r="N42" s="3"/>
      <c r="O42" s="3"/>
      <c r="P42" s="3"/>
      <c r="Q42" s="3"/>
      <c r="R42" s="3"/>
      <c r="S42" s="3"/>
      <c r="T42" s="3"/>
      <c r="U42" s="3"/>
      <c r="V42" s="3"/>
      <c r="Y42" s="3"/>
      <c r="Z42" s="3"/>
      <c r="AA42" s="3"/>
      <c r="AB42" s="3"/>
      <c r="AC42" s="3"/>
      <c r="AD42" s="3"/>
      <c r="AE42" s="3"/>
      <c r="AF42" s="3"/>
      <c r="AG42" s="3"/>
      <c r="AH42" s="3"/>
      <c r="AI42" s="3"/>
      <c r="AJ42" s="3"/>
      <c r="AK42" s="3"/>
      <c r="AL42" s="3"/>
      <c r="AM42" s="3"/>
      <c r="AN42" s="3"/>
      <c r="AO42" s="3"/>
      <c r="AP42" s="3"/>
      <c r="AQ42" s="3"/>
      <c r="AR42" s="3"/>
      <c r="AS42" s="3"/>
    </row>
    <row r="43" spans="1:45" x14ac:dyDescent="0.2">
      <c r="A43" s="3"/>
      <c r="B43" s="3"/>
      <c r="C43" s="3"/>
      <c r="D43" s="3"/>
      <c r="E43" s="3"/>
      <c r="F43" s="3"/>
      <c r="G43" s="3"/>
      <c r="H43" s="3"/>
      <c r="I43" s="3"/>
      <c r="J43" s="3"/>
      <c r="K43" s="3"/>
      <c r="L43" s="3"/>
      <c r="M43" s="3"/>
      <c r="N43" s="3"/>
      <c r="O43" s="3"/>
      <c r="P43" s="3"/>
      <c r="Q43" s="3"/>
      <c r="R43" s="3"/>
      <c r="S43" s="3"/>
      <c r="T43" s="3"/>
      <c r="U43" s="3"/>
      <c r="V43" s="3"/>
      <c r="Y43" s="3"/>
      <c r="Z43" s="3"/>
      <c r="AA43" s="3"/>
      <c r="AB43" s="3"/>
      <c r="AC43" s="3"/>
      <c r="AD43" s="3"/>
      <c r="AE43" s="3"/>
      <c r="AF43" s="3"/>
      <c r="AG43" s="3"/>
      <c r="AH43" s="3"/>
      <c r="AI43" s="3"/>
      <c r="AJ43" s="3"/>
      <c r="AK43" s="3"/>
      <c r="AL43" s="3"/>
      <c r="AM43" s="3"/>
      <c r="AN43" s="3"/>
      <c r="AO43" s="3"/>
      <c r="AP43" s="3"/>
      <c r="AQ43" s="3"/>
      <c r="AR43" s="3"/>
      <c r="AS43" s="3"/>
    </row>
    <row r="44" spans="1:45" x14ac:dyDescent="0.2">
      <c r="A44" s="3"/>
      <c r="B44" s="3"/>
      <c r="C44" s="3"/>
      <c r="D44" s="3"/>
      <c r="E44" s="3"/>
      <c r="F44" s="3"/>
      <c r="G44" s="3"/>
      <c r="H44" s="3"/>
      <c r="I44" s="3"/>
      <c r="J44" s="3"/>
      <c r="K44" s="3"/>
      <c r="L44" s="3"/>
      <c r="M44" s="3"/>
      <c r="N44" s="3"/>
      <c r="O44" s="3"/>
      <c r="P44" s="3"/>
      <c r="Q44" s="3"/>
      <c r="R44" s="3"/>
      <c r="S44" s="3"/>
      <c r="T44" s="3"/>
      <c r="U44" s="3"/>
      <c r="V44" s="3"/>
      <c r="Y44" s="3"/>
      <c r="Z44" s="3"/>
      <c r="AA44" s="3"/>
      <c r="AB44" s="3"/>
      <c r="AC44" s="3"/>
      <c r="AD44" s="3"/>
      <c r="AE44" s="3"/>
      <c r="AF44" s="3"/>
      <c r="AG44" s="3"/>
      <c r="AH44" s="3"/>
      <c r="AI44" s="3"/>
      <c r="AJ44" s="3"/>
      <c r="AK44" s="3"/>
      <c r="AL44" s="3"/>
      <c r="AM44" s="3"/>
      <c r="AN44" s="3"/>
      <c r="AO44" s="3"/>
      <c r="AP44" s="3"/>
      <c r="AQ44" s="3"/>
      <c r="AR44" s="3"/>
      <c r="AS44" s="3"/>
    </row>
    <row r="45" spans="1:45" x14ac:dyDescent="0.2">
      <c r="A45" s="3"/>
      <c r="B45" s="3"/>
      <c r="C45" s="3"/>
      <c r="D45" s="3"/>
      <c r="E45" s="3"/>
      <c r="F45" s="3"/>
      <c r="G45" s="3"/>
      <c r="H45" s="3"/>
      <c r="I45" s="3"/>
      <c r="J45" s="3"/>
      <c r="K45" s="3"/>
      <c r="L45" s="3"/>
      <c r="M45" s="3"/>
      <c r="N45" s="3"/>
      <c r="O45" s="3"/>
      <c r="P45" s="3"/>
      <c r="Q45" s="3"/>
      <c r="R45" s="3"/>
      <c r="S45" s="3"/>
      <c r="T45" s="3"/>
      <c r="U45" s="3"/>
      <c r="V45" s="3"/>
      <c r="Y45" s="3"/>
      <c r="Z45" s="3"/>
      <c r="AA45" s="3"/>
      <c r="AB45" s="3"/>
      <c r="AC45" s="3"/>
      <c r="AD45" s="3"/>
      <c r="AE45" s="3"/>
      <c r="AF45" s="3"/>
      <c r="AG45" s="3"/>
      <c r="AH45" s="3"/>
      <c r="AI45" s="3"/>
      <c r="AJ45" s="3"/>
      <c r="AK45" s="3"/>
      <c r="AL45" s="3"/>
      <c r="AM45" s="3"/>
      <c r="AN45" s="3"/>
      <c r="AO45" s="3"/>
      <c r="AP45" s="3"/>
      <c r="AQ45" s="3"/>
      <c r="AR45" s="3"/>
      <c r="AS45" s="3"/>
    </row>
    <row r="46" spans="1:45" x14ac:dyDescent="0.2">
      <c r="A46" s="3"/>
      <c r="B46" s="3"/>
      <c r="C46" s="3"/>
      <c r="D46" s="3"/>
      <c r="E46" s="3"/>
      <c r="F46" s="3"/>
      <c r="G46" s="3"/>
      <c r="H46" s="3"/>
      <c r="I46" s="3"/>
      <c r="J46" s="3"/>
      <c r="K46" s="3"/>
      <c r="L46" s="3"/>
      <c r="M46" s="3"/>
      <c r="N46" s="3"/>
      <c r="O46" s="3"/>
      <c r="P46" s="3"/>
      <c r="Q46" s="3"/>
      <c r="R46" s="3"/>
      <c r="S46" s="3"/>
      <c r="T46" s="3"/>
      <c r="U46" s="3"/>
      <c r="V46" s="3"/>
      <c r="Y46" s="3"/>
      <c r="Z46" s="3"/>
      <c r="AA46" s="3"/>
      <c r="AB46" s="3"/>
      <c r="AC46" s="3"/>
      <c r="AD46" s="3"/>
      <c r="AE46" s="3"/>
      <c r="AF46" s="3"/>
      <c r="AG46" s="3"/>
      <c r="AH46" s="3"/>
      <c r="AI46" s="3"/>
      <c r="AJ46" s="3"/>
      <c r="AK46" s="3"/>
      <c r="AL46" s="3"/>
      <c r="AM46" s="3"/>
      <c r="AN46" s="3"/>
      <c r="AO46" s="3"/>
      <c r="AP46" s="3"/>
      <c r="AQ46" s="3"/>
      <c r="AR46" s="3"/>
      <c r="AS46" s="3"/>
    </row>
    <row r="47" spans="1:45" x14ac:dyDescent="0.2">
      <c r="A47" s="3"/>
      <c r="B47" s="3"/>
      <c r="C47" s="3"/>
      <c r="D47" s="3"/>
      <c r="E47" s="3"/>
      <c r="F47" s="3"/>
      <c r="G47" s="3"/>
      <c r="H47" s="3"/>
      <c r="I47" s="3"/>
      <c r="J47" s="3"/>
      <c r="K47" s="3"/>
      <c r="L47" s="3"/>
      <c r="M47" s="3"/>
      <c r="N47" s="3"/>
      <c r="O47" s="3"/>
      <c r="P47" s="3"/>
      <c r="Q47" s="3"/>
      <c r="R47" s="3"/>
      <c r="S47" s="3"/>
      <c r="T47" s="3"/>
      <c r="U47" s="3"/>
      <c r="V47" s="3"/>
      <c r="Y47" s="3"/>
      <c r="Z47" s="3"/>
      <c r="AA47" s="3"/>
      <c r="AB47" s="3"/>
      <c r="AC47" s="3"/>
      <c r="AD47" s="3"/>
      <c r="AE47" s="3"/>
      <c r="AF47" s="3"/>
      <c r="AG47" s="3"/>
      <c r="AH47" s="3"/>
      <c r="AI47" s="3"/>
      <c r="AJ47" s="3"/>
      <c r="AK47" s="3"/>
      <c r="AL47" s="3"/>
      <c r="AM47" s="3"/>
      <c r="AN47" s="3"/>
      <c r="AO47" s="3"/>
      <c r="AP47" s="3"/>
      <c r="AQ47" s="3"/>
      <c r="AR47" s="3"/>
      <c r="AS47" s="3"/>
    </row>
    <row r="48" spans="1:45" x14ac:dyDescent="0.2">
      <c r="A48" s="3"/>
      <c r="B48" s="3"/>
      <c r="C48" s="3"/>
      <c r="D48" s="3"/>
      <c r="E48" s="3"/>
      <c r="F48" s="3"/>
      <c r="G48" s="3"/>
      <c r="H48" s="3"/>
      <c r="I48" s="3"/>
      <c r="J48" s="3"/>
      <c r="K48" s="3"/>
      <c r="L48" s="3"/>
      <c r="M48" s="3"/>
      <c r="N48" s="3"/>
      <c r="O48" s="3"/>
      <c r="P48" s="3"/>
      <c r="Q48" s="3"/>
      <c r="R48" s="3"/>
      <c r="S48" s="3"/>
      <c r="T48" s="3"/>
      <c r="U48" s="3"/>
      <c r="V48" s="3"/>
      <c r="Y48" s="3"/>
      <c r="Z48" s="3"/>
      <c r="AA48" s="3"/>
      <c r="AB48" s="3"/>
      <c r="AC48" s="3"/>
      <c r="AD48" s="3"/>
      <c r="AE48" s="3"/>
      <c r="AF48" s="3"/>
      <c r="AG48" s="3"/>
      <c r="AH48" s="3"/>
      <c r="AI48" s="3"/>
      <c r="AJ48" s="3"/>
      <c r="AK48" s="3"/>
      <c r="AL48" s="3"/>
      <c r="AM48" s="3"/>
      <c r="AN48" s="3"/>
      <c r="AO48" s="3"/>
      <c r="AP48" s="3"/>
      <c r="AQ48" s="3"/>
      <c r="AR48" s="3"/>
      <c r="AS48" s="3"/>
    </row>
    <row r="49" spans="1:45" x14ac:dyDescent="0.2">
      <c r="A49" s="3"/>
      <c r="B49" s="3"/>
      <c r="C49" s="3"/>
      <c r="D49" s="3"/>
      <c r="E49" s="3"/>
      <c r="F49" s="3"/>
      <c r="G49" s="3"/>
      <c r="H49" s="3"/>
      <c r="I49" s="3"/>
      <c r="J49" s="3"/>
      <c r="K49" s="3"/>
      <c r="L49" s="3"/>
      <c r="M49" s="3"/>
      <c r="N49" s="3"/>
      <c r="O49" s="3"/>
      <c r="P49" s="3"/>
      <c r="Q49" s="3"/>
      <c r="R49" s="3"/>
      <c r="S49" s="3"/>
      <c r="T49" s="3"/>
      <c r="U49" s="3"/>
      <c r="V49" s="3"/>
      <c r="Y49" s="3"/>
      <c r="Z49" s="3"/>
      <c r="AA49" s="3"/>
      <c r="AB49" s="3"/>
      <c r="AC49" s="3"/>
      <c r="AD49" s="3"/>
      <c r="AE49" s="3"/>
      <c r="AF49" s="3"/>
      <c r="AG49" s="3"/>
      <c r="AH49" s="3"/>
      <c r="AI49" s="3"/>
      <c r="AJ49" s="3"/>
      <c r="AK49" s="3"/>
      <c r="AL49" s="3"/>
      <c r="AM49" s="3"/>
      <c r="AN49" s="3"/>
      <c r="AO49" s="3"/>
      <c r="AP49" s="3"/>
      <c r="AQ49" s="3"/>
      <c r="AR49" s="3"/>
      <c r="AS49" s="3"/>
    </row>
    <row r="50" spans="1:45" x14ac:dyDescent="0.2">
      <c r="A50" s="3"/>
      <c r="B50" s="3"/>
      <c r="C50" s="3"/>
      <c r="D50" s="3"/>
      <c r="E50" s="3"/>
      <c r="F50" s="3"/>
      <c r="G50" s="3"/>
      <c r="H50" s="3"/>
      <c r="I50" s="3"/>
      <c r="J50" s="3"/>
      <c r="K50" s="3"/>
      <c r="L50" s="3"/>
      <c r="M50" s="3"/>
      <c r="N50" s="3"/>
      <c r="O50" s="3"/>
      <c r="P50" s="3"/>
      <c r="Q50" s="3"/>
      <c r="R50" s="3"/>
      <c r="S50" s="3"/>
      <c r="T50" s="3"/>
      <c r="U50" s="3"/>
      <c r="V50" s="3"/>
      <c r="Y50" s="3"/>
      <c r="Z50" s="3"/>
      <c r="AA50" s="3"/>
      <c r="AB50" s="3"/>
      <c r="AC50" s="3"/>
      <c r="AD50" s="3"/>
      <c r="AE50" s="3"/>
      <c r="AF50" s="3"/>
      <c r="AG50" s="3"/>
      <c r="AH50" s="3"/>
      <c r="AI50" s="3"/>
      <c r="AJ50" s="3"/>
      <c r="AK50" s="3"/>
      <c r="AL50" s="3"/>
      <c r="AM50" s="3"/>
      <c r="AN50" s="3"/>
      <c r="AO50" s="3"/>
      <c r="AP50" s="3"/>
      <c r="AQ50" s="3"/>
      <c r="AR50" s="3"/>
      <c r="AS50" s="3"/>
    </row>
    <row r="51" spans="1:45" x14ac:dyDescent="0.2">
      <c r="A51" s="3"/>
      <c r="B51" s="3"/>
      <c r="C51" s="3"/>
      <c r="D51" s="3"/>
      <c r="E51" s="3"/>
      <c r="F51" s="3"/>
      <c r="G51" s="3"/>
      <c r="H51" s="3"/>
      <c r="I51" s="3"/>
      <c r="J51" s="3"/>
      <c r="K51" s="3"/>
      <c r="L51" s="3"/>
      <c r="M51" s="3"/>
      <c r="N51" s="3"/>
      <c r="O51" s="3"/>
      <c r="P51" s="3"/>
      <c r="Q51" s="3"/>
      <c r="R51" s="3"/>
      <c r="S51" s="3"/>
      <c r="T51" s="3"/>
      <c r="U51" s="3"/>
      <c r="V51" s="3"/>
      <c r="Y51" s="3"/>
      <c r="Z51" s="3"/>
      <c r="AA51" s="3"/>
      <c r="AB51" s="3"/>
      <c r="AC51" s="3"/>
      <c r="AD51" s="3"/>
      <c r="AE51" s="3"/>
      <c r="AF51" s="3"/>
      <c r="AG51" s="3"/>
      <c r="AH51" s="3"/>
      <c r="AI51" s="3"/>
      <c r="AJ51" s="3"/>
      <c r="AK51" s="3"/>
      <c r="AL51" s="3"/>
      <c r="AM51" s="3"/>
      <c r="AN51" s="3"/>
      <c r="AO51" s="3"/>
      <c r="AP51" s="3"/>
      <c r="AQ51" s="3"/>
      <c r="AR51" s="3"/>
      <c r="AS51" s="3"/>
    </row>
    <row r="52" spans="1:45" x14ac:dyDescent="0.2">
      <c r="A52" s="3"/>
      <c r="B52" s="3"/>
      <c r="C52" s="3"/>
      <c r="D52" s="3"/>
      <c r="E52" s="3"/>
      <c r="F52" s="3"/>
      <c r="G52" s="3"/>
      <c r="H52" s="3"/>
      <c r="I52" s="3"/>
      <c r="J52" s="3"/>
      <c r="K52" s="3"/>
      <c r="L52" s="3"/>
      <c r="M52" s="3"/>
      <c r="N52" s="3"/>
      <c r="O52" s="3"/>
      <c r="P52" s="3"/>
      <c r="Q52" s="3"/>
      <c r="R52" s="3"/>
      <c r="S52" s="3"/>
      <c r="T52" s="3"/>
      <c r="U52" s="3"/>
      <c r="V52" s="3"/>
      <c r="Y52" s="3"/>
      <c r="Z52" s="3"/>
      <c r="AA52" s="3"/>
      <c r="AB52" s="3"/>
      <c r="AC52" s="3"/>
      <c r="AD52" s="3"/>
      <c r="AE52" s="3"/>
      <c r="AF52" s="3"/>
      <c r="AG52" s="3"/>
      <c r="AH52" s="3"/>
      <c r="AI52" s="3"/>
      <c r="AJ52" s="3"/>
      <c r="AK52" s="3"/>
      <c r="AL52" s="3"/>
      <c r="AM52" s="3"/>
      <c r="AN52" s="3"/>
      <c r="AO52" s="3"/>
      <c r="AP52" s="3"/>
      <c r="AQ52" s="3"/>
      <c r="AR52" s="3"/>
      <c r="AS52" s="3"/>
    </row>
    <row r="53" spans="1:45" x14ac:dyDescent="0.2">
      <c r="A53" s="3"/>
      <c r="B53" s="3"/>
      <c r="C53" s="3"/>
      <c r="D53" s="3"/>
      <c r="E53" s="3"/>
      <c r="F53" s="3"/>
      <c r="G53" s="3"/>
      <c r="H53" s="3"/>
      <c r="I53" s="3"/>
      <c r="J53" s="3"/>
      <c r="K53" s="3"/>
      <c r="L53" s="3"/>
      <c r="M53" s="3"/>
      <c r="N53" s="3"/>
      <c r="O53" s="3"/>
      <c r="P53" s="3"/>
      <c r="Q53" s="3"/>
      <c r="R53" s="3"/>
      <c r="S53" s="3"/>
      <c r="T53" s="3"/>
      <c r="U53" s="3"/>
      <c r="V53" s="3"/>
      <c r="Y53" s="3"/>
      <c r="Z53" s="3"/>
      <c r="AA53" s="3"/>
      <c r="AB53" s="3"/>
      <c r="AC53" s="3"/>
      <c r="AD53" s="3"/>
      <c r="AE53" s="3"/>
      <c r="AF53" s="3"/>
      <c r="AG53" s="3"/>
      <c r="AH53" s="3"/>
      <c r="AI53" s="3"/>
      <c r="AJ53" s="3"/>
      <c r="AK53" s="3"/>
      <c r="AL53" s="3"/>
      <c r="AM53" s="3"/>
      <c r="AN53" s="3"/>
      <c r="AO53" s="3"/>
      <c r="AP53" s="3"/>
      <c r="AQ53" s="3"/>
      <c r="AR53" s="3"/>
      <c r="AS53" s="3"/>
    </row>
    <row r="54" spans="1:45" x14ac:dyDescent="0.2">
      <c r="A54" s="3"/>
      <c r="B54" s="3"/>
      <c r="C54" s="3"/>
      <c r="D54" s="3"/>
      <c r="E54" s="3"/>
      <c r="F54" s="3"/>
      <c r="G54" s="3"/>
      <c r="H54" s="3"/>
      <c r="I54" s="3"/>
      <c r="J54" s="3"/>
      <c r="K54" s="3"/>
      <c r="L54" s="3"/>
      <c r="M54" s="3"/>
      <c r="N54" s="3"/>
      <c r="O54" s="3"/>
      <c r="P54" s="3"/>
      <c r="Q54" s="3"/>
      <c r="R54" s="3"/>
      <c r="S54" s="3"/>
      <c r="T54" s="3"/>
      <c r="U54" s="3"/>
      <c r="V54" s="3"/>
      <c r="Y54" s="3"/>
      <c r="Z54" s="3"/>
      <c r="AA54" s="3"/>
      <c r="AB54" s="3"/>
      <c r="AC54" s="3"/>
      <c r="AD54" s="3"/>
      <c r="AE54" s="3"/>
      <c r="AF54" s="3"/>
      <c r="AG54" s="3"/>
      <c r="AH54" s="3"/>
      <c r="AI54" s="3"/>
      <c r="AJ54" s="3"/>
      <c r="AK54" s="3"/>
      <c r="AL54" s="3"/>
      <c r="AM54" s="3"/>
      <c r="AN54" s="3"/>
      <c r="AO54" s="3"/>
      <c r="AP54" s="3"/>
      <c r="AQ54" s="3"/>
      <c r="AR54" s="3"/>
      <c r="AS54" s="3"/>
    </row>
    <row r="55" spans="1:45" x14ac:dyDescent="0.2">
      <c r="A55" s="3"/>
      <c r="B55" s="3"/>
      <c r="C55" s="3"/>
      <c r="D55" s="3"/>
      <c r="E55" s="3"/>
      <c r="F55" s="3"/>
      <c r="G55" s="3"/>
      <c r="H55" s="3"/>
      <c r="I55" s="3"/>
      <c r="J55" s="3"/>
      <c r="K55" s="3"/>
      <c r="L55" s="3"/>
      <c r="M55" s="3"/>
      <c r="N55" s="3"/>
      <c r="O55" s="3"/>
      <c r="P55" s="3"/>
      <c r="Q55" s="3"/>
      <c r="R55" s="3"/>
      <c r="S55" s="3"/>
      <c r="T55" s="3"/>
      <c r="U55" s="3"/>
      <c r="V55" s="3"/>
      <c r="Y55" s="3"/>
      <c r="Z55" s="3"/>
      <c r="AA55" s="3"/>
      <c r="AB55" s="3"/>
      <c r="AC55" s="3"/>
      <c r="AD55" s="3"/>
      <c r="AE55" s="3"/>
      <c r="AF55" s="3"/>
      <c r="AG55" s="3"/>
      <c r="AH55" s="3"/>
      <c r="AI55" s="3"/>
      <c r="AJ55" s="3"/>
      <c r="AK55" s="3"/>
      <c r="AL55" s="3"/>
      <c r="AM55" s="3"/>
      <c r="AN55" s="3"/>
      <c r="AO55" s="3"/>
      <c r="AP55" s="3"/>
      <c r="AQ55" s="3"/>
      <c r="AR55" s="3"/>
      <c r="AS55" s="3"/>
    </row>
    <row r="56" spans="1:45" x14ac:dyDescent="0.2">
      <c r="A56" s="3"/>
      <c r="B56" s="3"/>
      <c r="C56" s="3"/>
      <c r="D56" s="3"/>
      <c r="E56" s="3"/>
      <c r="F56" s="3"/>
      <c r="G56" s="3"/>
      <c r="H56" s="3"/>
      <c r="I56" s="3"/>
      <c r="J56" s="3"/>
      <c r="K56" s="3"/>
      <c r="L56" s="3"/>
      <c r="M56" s="3"/>
      <c r="N56" s="3"/>
      <c r="O56" s="3"/>
      <c r="P56" s="3"/>
      <c r="Q56" s="3"/>
      <c r="R56" s="3"/>
      <c r="S56" s="3"/>
      <c r="T56" s="3"/>
      <c r="U56" s="3"/>
      <c r="V56" s="3"/>
      <c r="Y56" s="3"/>
      <c r="Z56" s="3"/>
      <c r="AA56" s="3"/>
      <c r="AB56" s="3"/>
      <c r="AC56" s="3"/>
      <c r="AD56" s="3"/>
      <c r="AE56" s="3"/>
      <c r="AF56" s="3"/>
      <c r="AG56" s="3"/>
      <c r="AH56" s="3"/>
      <c r="AI56" s="3"/>
      <c r="AJ56" s="3"/>
      <c r="AK56" s="3"/>
      <c r="AL56" s="3"/>
      <c r="AM56" s="3"/>
      <c r="AN56" s="3"/>
      <c r="AO56" s="3"/>
      <c r="AP56" s="3"/>
      <c r="AQ56" s="3"/>
      <c r="AR56" s="3"/>
      <c r="AS56" s="3"/>
    </row>
    <row r="57" spans="1:45" x14ac:dyDescent="0.2">
      <c r="A57" s="3"/>
      <c r="B57" s="3"/>
      <c r="C57" s="3"/>
      <c r="D57" s="3"/>
      <c r="E57" s="3"/>
      <c r="F57" s="3"/>
      <c r="G57" s="3"/>
      <c r="H57" s="3"/>
      <c r="I57" s="3"/>
      <c r="J57" s="3"/>
      <c r="K57" s="3"/>
      <c r="L57" s="3"/>
      <c r="M57" s="3"/>
      <c r="N57" s="3"/>
      <c r="O57" s="3"/>
      <c r="P57" s="3"/>
      <c r="Q57" s="3"/>
      <c r="R57" s="3"/>
      <c r="S57" s="3"/>
      <c r="T57" s="3"/>
      <c r="U57" s="3"/>
      <c r="V57" s="3"/>
      <c r="Y57" s="3"/>
      <c r="Z57" s="3"/>
      <c r="AA57" s="3"/>
      <c r="AB57" s="3"/>
      <c r="AC57" s="3"/>
      <c r="AD57" s="3"/>
      <c r="AE57" s="3"/>
      <c r="AF57" s="3"/>
      <c r="AG57" s="3"/>
      <c r="AH57" s="3"/>
      <c r="AI57" s="3"/>
      <c r="AJ57" s="3"/>
      <c r="AK57" s="3"/>
      <c r="AL57" s="3"/>
      <c r="AM57" s="3"/>
      <c r="AN57" s="3"/>
      <c r="AO57" s="3"/>
      <c r="AP57" s="3"/>
      <c r="AQ57" s="3"/>
      <c r="AR57" s="3"/>
      <c r="AS57" s="3"/>
    </row>
    <row r="58" spans="1:45" x14ac:dyDescent="0.2">
      <c r="A58" s="3"/>
      <c r="B58" s="3"/>
      <c r="C58" s="3"/>
      <c r="D58" s="3"/>
      <c r="E58" s="3"/>
      <c r="F58" s="3"/>
      <c r="G58" s="3"/>
      <c r="H58" s="3"/>
      <c r="I58" s="3"/>
      <c r="J58" s="3"/>
      <c r="K58" s="3"/>
      <c r="L58" s="3"/>
      <c r="M58" s="3"/>
      <c r="N58" s="3"/>
      <c r="O58" s="3"/>
      <c r="P58" s="3"/>
      <c r="Q58" s="3"/>
      <c r="R58" s="3"/>
      <c r="S58" s="3"/>
      <c r="T58" s="3"/>
      <c r="U58" s="3"/>
      <c r="V58" s="3"/>
      <c r="Y58" s="3"/>
      <c r="Z58" s="3"/>
      <c r="AA58" s="3"/>
      <c r="AB58" s="3"/>
      <c r="AC58" s="3"/>
      <c r="AD58" s="3"/>
      <c r="AE58" s="3"/>
      <c r="AF58" s="3"/>
      <c r="AG58" s="3"/>
      <c r="AH58" s="3"/>
      <c r="AI58" s="3"/>
      <c r="AJ58" s="3"/>
      <c r="AK58" s="3"/>
      <c r="AL58" s="3"/>
      <c r="AM58" s="3"/>
      <c r="AN58" s="3"/>
      <c r="AO58" s="3"/>
      <c r="AP58" s="3"/>
      <c r="AQ58" s="3"/>
      <c r="AR58" s="3"/>
      <c r="AS58" s="3"/>
    </row>
    <row r="59" spans="1:45" x14ac:dyDescent="0.2">
      <c r="A59" s="3"/>
      <c r="B59" s="3"/>
      <c r="C59" s="3"/>
      <c r="D59" s="3"/>
      <c r="E59" s="3"/>
      <c r="F59" s="3"/>
      <c r="G59" s="3"/>
      <c r="H59" s="3"/>
      <c r="I59" s="3"/>
      <c r="J59" s="3"/>
      <c r="K59" s="3"/>
      <c r="L59" s="3"/>
      <c r="M59" s="3"/>
      <c r="N59" s="3"/>
      <c r="O59" s="3"/>
      <c r="P59" s="3"/>
      <c r="Q59" s="3"/>
      <c r="R59" s="3"/>
      <c r="S59" s="3"/>
      <c r="T59" s="3"/>
      <c r="U59" s="3"/>
      <c r="V59" s="3"/>
      <c r="Y59" s="3"/>
      <c r="Z59" s="3"/>
      <c r="AA59" s="3"/>
      <c r="AB59" s="3"/>
      <c r="AC59" s="3"/>
      <c r="AD59" s="3"/>
      <c r="AE59" s="3"/>
      <c r="AF59" s="3"/>
      <c r="AG59" s="3"/>
      <c r="AH59" s="3"/>
      <c r="AI59" s="3"/>
      <c r="AJ59" s="3"/>
      <c r="AK59" s="3"/>
      <c r="AL59" s="3"/>
      <c r="AM59" s="3"/>
      <c r="AN59" s="3"/>
      <c r="AO59" s="3"/>
      <c r="AP59" s="3"/>
      <c r="AQ59" s="3"/>
      <c r="AR59" s="3"/>
      <c r="AS59" s="3"/>
    </row>
    <row r="60" spans="1:45" x14ac:dyDescent="0.2">
      <c r="A60" s="3"/>
      <c r="B60" s="3"/>
      <c r="C60" s="3"/>
      <c r="D60" s="3"/>
      <c r="E60" s="3"/>
      <c r="F60" s="3"/>
      <c r="G60" s="3"/>
      <c r="H60" s="3"/>
      <c r="I60" s="3"/>
      <c r="J60" s="3"/>
      <c r="K60" s="3"/>
      <c r="L60" s="3"/>
      <c r="M60" s="3"/>
      <c r="N60" s="3"/>
      <c r="O60" s="3"/>
      <c r="P60" s="3"/>
      <c r="Q60" s="3"/>
      <c r="R60" s="3"/>
      <c r="S60" s="3"/>
      <c r="T60" s="3"/>
      <c r="U60" s="3"/>
      <c r="V60" s="3"/>
      <c r="Y60" s="3"/>
      <c r="Z60" s="3"/>
      <c r="AA60" s="3"/>
      <c r="AB60" s="3"/>
      <c r="AC60" s="3"/>
      <c r="AD60" s="3"/>
      <c r="AE60" s="3"/>
      <c r="AF60" s="3"/>
      <c r="AG60" s="3"/>
      <c r="AH60" s="3"/>
      <c r="AI60" s="3"/>
      <c r="AJ60" s="3"/>
      <c r="AK60" s="3"/>
      <c r="AL60" s="3"/>
      <c r="AM60" s="3"/>
      <c r="AN60" s="3"/>
      <c r="AO60" s="3"/>
      <c r="AP60" s="3"/>
      <c r="AQ60" s="3"/>
      <c r="AR60" s="3"/>
      <c r="AS60" s="3"/>
    </row>
    <row r="61" spans="1:45" x14ac:dyDescent="0.2">
      <c r="A61" s="3"/>
      <c r="B61" s="3"/>
      <c r="C61" s="3"/>
      <c r="D61" s="3"/>
      <c r="E61" s="3"/>
      <c r="F61" s="3"/>
      <c r="G61" s="3"/>
      <c r="H61" s="3"/>
      <c r="I61" s="3"/>
      <c r="J61" s="3"/>
      <c r="K61" s="3"/>
      <c r="L61" s="3"/>
      <c r="M61" s="3"/>
      <c r="N61" s="3"/>
      <c r="O61" s="3"/>
      <c r="P61" s="3"/>
      <c r="Q61" s="3"/>
      <c r="R61" s="3"/>
      <c r="S61" s="3"/>
      <c r="T61" s="3"/>
      <c r="U61" s="3"/>
      <c r="V61" s="3"/>
      <c r="Y61" s="3"/>
      <c r="Z61" s="3"/>
      <c r="AA61" s="3"/>
      <c r="AB61" s="3"/>
      <c r="AC61" s="3"/>
      <c r="AD61" s="3"/>
      <c r="AE61" s="3"/>
      <c r="AF61" s="3"/>
      <c r="AG61" s="3"/>
      <c r="AH61" s="3"/>
      <c r="AI61" s="3"/>
      <c r="AJ61" s="3"/>
      <c r="AK61" s="3"/>
      <c r="AL61" s="3"/>
      <c r="AM61" s="3"/>
      <c r="AN61" s="3"/>
      <c r="AO61" s="3"/>
      <c r="AP61" s="3"/>
      <c r="AQ61" s="3"/>
      <c r="AR61" s="3"/>
      <c r="AS61" s="3"/>
    </row>
    <row r="62" spans="1:45" x14ac:dyDescent="0.2">
      <c r="A62" s="3"/>
      <c r="B62" s="3"/>
      <c r="C62" s="3"/>
      <c r="D62" s="3"/>
      <c r="E62" s="3"/>
      <c r="F62" s="3"/>
      <c r="G62" s="3"/>
      <c r="H62" s="3"/>
      <c r="I62" s="3"/>
      <c r="J62" s="3"/>
      <c r="K62" s="3"/>
      <c r="L62" s="3"/>
      <c r="M62" s="3"/>
      <c r="N62" s="3"/>
      <c r="O62" s="3"/>
      <c r="P62" s="3"/>
      <c r="Q62" s="3"/>
      <c r="R62" s="3"/>
      <c r="S62" s="3"/>
      <c r="T62" s="3"/>
      <c r="U62" s="3"/>
      <c r="V62" s="3"/>
      <c r="Y62" s="3"/>
      <c r="Z62" s="3"/>
      <c r="AA62" s="3"/>
      <c r="AB62" s="3"/>
      <c r="AC62" s="3"/>
      <c r="AD62" s="3"/>
      <c r="AE62" s="3"/>
      <c r="AF62" s="3"/>
      <c r="AG62" s="3"/>
      <c r="AH62" s="3"/>
      <c r="AI62" s="3"/>
      <c r="AJ62" s="3"/>
      <c r="AK62" s="3"/>
      <c r="AL62" s="3"/>
      <c r="AM62" s="3"/>
      <c r="AN62" s="3"/>
      <c r="AO62" s="3"/>
      <c r="AP62" s="3"/>
      <c r="AQ62" s="3"/>
      <c r="AR62" s="3"/>
      <c r="AS62" s="3"/>
    </row>
    <row r="63" spans="1:45" x14ac:dyDescent="0.2">
      <c r="A63" s="3"/>
      <c r="B63" s="3"/>
      <c r="C63" s="3"/>
      <c r="D63" s="3"/>
      <c r="E63" s="3"/>
      <c r="F63" s="3"/>
      <c r="G63" s="3"/>
      <c r="H63" s="3"/>
      <c r="I63" s="3"/>
      <c r="J63" s="3"/>
      <c r="K63" s="3"/>
      <c r="L63" s="3"/>
      <c r="M63" s="3"/>
      <c r="N63" s="3"/>
      <c r="O63" s="3"/>
      <c r="P63" s="3"/>
      <c r="Q63" s="3"/>
      <c r="R63" s="3"/>
      <c r="S63" s="3"/>
      <c r="T63" s="3"/>
      <c r="U63" s="3"/>
      <c r="V63" s="3"/>
      <c r="Y63" s="3"/>
      <c r="Z63" s="3"/>
      <c r="AA63" s="3"/>
      <c r="AB63" s="3"/>
      <c r="AC63" s="3"/>
      <c r="AD63" s="3"/>
      <c r="AE63" s="3"/>
      <c r="AF63" s="3"/>
      <c r="AG63" s="3"/>
      <c r="AH63" s="3"/>
      <c r="AI63" s="3"/>
      <c r="AJ63" s="3"/>
      <c r="AK63" s="3"/>
      <c r="AL63" s="3"/>
      <c r="AM63" s="3"/>
      <c r="AN63" s="3"/>
      <c r="AO63" s="3"/>
      <c r="AP63" s="3"/>
      <c r="AQ63" s="3"/>
      <c r="AR63" s="3"/>
      <c r="AS63" s="3"/>
    </row>
    <row r="64" spans="1:45" x14ac:dyDescent="0.2">
      <c r="A64" s="3"/>
      <c r="B64" s="3"/>
      <c r="C64" s="3"/>
      <c r="D64" s="3"/>
      <c r="E64" s="3"/>
      <c r="F64" s="3"/>
      <c r="G64" s="3"/>
      <c r="H64" s="3"/>
      <c r="I64" s="3"/>
      <c r="J64" s="3"/>
      <c r="K64" s="3"/>
      <c r="L64" s="3"/>
      <c r="M64" s="3"/>
      <c r="N64" s="3"/>
      <c r="O64" s="3"/>
      <c r="P64" s="3"/>
      <c r="Q64" s="3"/>
      <c r="R64" s="3"/>
      <c r="S64" s="3"/>
      <c r="T64" s="3"/>
      <c r="U64" s="3"/>
      <c r="V64" s="3"/>
      <c r="Y64" s="3"/>
      <c r="Z64" s="3"/>
      <c r="AA64" s="3"/>
      <c r="AB64" s="3"/>
      <c r="AC64" s="3"/>
      <c r="AD64" s="3"/>
      <c r="AE64" s="3"/>
      <c r="AF64" s="3"/>
      <c r="AG64" s="3"/>
      <c r="AH64" s="3"/>
      <c r="AI64" s="3"/>
      <c r="AJ64" s="3"/>
      <c r="AK64" s="3"/>
      <c r="AL64" s="3"/>
      <c r="AM64" s="3"/>
      <c r="AN64" s="3"/>
      <c r="AO64" s="3"/>
      <c r="AP64" s="3"/>
      <c r="AQ64" s="3"/>
      <c r="AR64" s="3"/>
      <c r="AS64" s="3"/>
    </row>
    <row r="65" spans="1:45" x14ac:dyDescent="0.2">
      <c r="A65" s="3"/>
      <c r="B65" s="3"/>
      <c r="C65" s="3"/>
      <c r="D65" s="3"/>
      <c r="E65" s="3"/>
      <c r="F65" s="3"/>
      <c r="G65" s="3"/>
      <c r="H65" s="3"/>
      <c r="I65" s="3"/>
      <c r="J65" s="3"/>
      <c r="K65" s="3"/>
      <c r="L65" s="3"/>
      <c r="M65" s="3"/>
      <c r="N65" s="3"/>
      <c r="O65" s="3"/>
      <c r="P65" s="3"/>
      <c r="Q65" s="3"/>
      <c r="R65" s="3"/>
      <c r="S65" s="3"/>
      <c r="T65" s="3"/>
      <c r="U65" s="3"/>
      <c r="V65" s="3"/>
      <c r="Y65" s="3"/>
      <c r="Z65" s="3"/>
      <c r="AA65" s="3"/>
      <c r="AB65" s="3"/>
      <c r="AC65" s="3"/>
      <c r="AD65" s="3"/>
      <c r="AE65" s="3"/>
      <c r="AF65" s="3"/>
      <c r="AG65" s="3"/>
      <c r="AH65" s="3"/>
      <c r="AI65" s="3"/>
      <c r="AJ65" s="3"/>
      <c r="AK65" s="3"/>
      <c r="AL65" s="3"/>
      <c r="AM65" s="3"/>
      <c r="AN65" s="3"/>
      <c r="AO65" s="3"/>
      <c r="AP65" s="3"/>
      <c r="AQ65" s="3"/>
      <c r="AR65" s="3"/>
      <c r="AS65" s="3"/>
    </row>
    <row r="66" spans="1:45" x14ac:dyDescent="0.2">
      <c r="A66" s="3"/>
      <c r="B66" s="3"/>
      <c r="C66" s="3"/>
      <c r="D66" s="3"/>
      <c r="E66" s="3"/>
      <c r="F66" s="3"/>
      <c r="G66" s="3"/>
      <c r="H66" s="3"/>
      <c r="I66" s="3"/>
      <c r="J66" s="3"/>
      <c r="K66" s="3"/>
      <c r="L66" s="3"/>
      <c r="M66" s="3"/>
      <c r="N66" s="3"/>
      <c r="O66" s="3"/>
      <c r="P66" s="3"/>
      <c r="Q66" s="3"/>
      <c r="R66" s="3"/>
      <c r="S66" s="3"/>
      <c r="T66" s="3"/>
      <c r="U66" s="3"/>
      <c r="V66" s="3"/>
      <c r="Y66" s="3"/>
      <c r="Z66" s="3"/>
      <c r="AA66" s="3"/>
      <c r="AB66" s="3"/>
      <c r="AC66" s="3"/>
      <c r="AD66" s="3"/>
      <c r="AE66" s="3"/>
      <c r="AF66" s="3"/>
      <c r="AG66" s="3"/>
      <c r="AH66" s="3"/>
      <c r="AI66" s="3"/>
      <c r="AJ66" s="3"/>
      <c r="AK66" s="3"/>
      <c r="AL66" s="3"/>
      <c r="AM66" s="3"/>
      <c r="AN66" s="3"/>
      <c r="AO66" s="3"/>
      <c r="AP66" s="3"/>
      <c r="AQ66" s="3"/>
      <c r="AR66" s="3"/>
      <c r="AS66" s="3"/>
    </row>
    <row r="67" spans="1:45" x14ac:dyDescent="0.2">
      <c r="A67" s="3"/>
      <c r="B67" s="3"/>
      <c r="C67" s="3"/>
      <c r="D67" s="3"/>
      <c r="E67" s="3"/>
      <c r="F67" s="3"/>
      <c r="G67" s="3"/>
      <c r="H67" s="3"/>
      <c r="I67" s="3"/>
      <c r="J67" s="3"/>
      <c r="K67" s="3"/>
      <c r="L67" s="3"/>
      <c r="M67" s="3"/>
      <c r="N67" s="3"/>
      <c r="O67" s="3"/>
      <c r="P67" s="3"/>
      <c r="Q67" s="3"/>
      <c r="R67" s="3"/>
      <c r="S67" s="3"/>
      <c r="T67" s="3"/>
      <c r="U67" s="3"/>
      <c r="V67" s="3"/>
      <c r="Y67" s="3"/>
      <c r="Z67" s="3"/>
      <c r="AA67" s="3"/>
      <c r="AB67" s="3"/>
      <c r="AC67" s="3"/>
      <c r="AD67" s="3"/>
      <c r="AE67" s="3"/>
      <c r="AF67" s="3"/>
      <c r="AG67" s="3"/>
      <c r="AH67" s="3"/>
      <c r="AI67" s="3"/>
      <c r="AJ67" s="3"/>
      <c r="AK67" s="3"/>
      <c r="AL67" s="3"/>
      <c r="AM67" s="3"/>
      <c r="AN67" s="3"/>
      <c r="AO67" s="3"/>
      <c r="AP67" s="3"/>
      <c r="AQ67" s="3"/>
      <c r="AR67" s="3"/>
      <c r="AS67" s="3"/>
    </row>
    <row r="68" spans="1:45" x14ac:dyDescent="0.2">
      <c r="A68" s="3"/>
      <c r="B68" s="3"/>
      <c r="C68" s="3"/>
      <c r="D68" s="3"/>
      <c r="E68" s="3"/>
      <c r="F68" s="3"/>
      <c r="G68" s="3"/>
      <c r="H68" s="3"/>
      <c r="I68" s="3"/>
      <c r="J68" s="3"/>
      <c r="K68" s="3"/>
      <c r="L68" s="3"/>
      <c r="M68" s="3"/>
      <c r="N68" s="3"/>
      <c r="O68" s="3"/>
      <c r="P68" s="3"/>
      <c r="Q68" s="3"/>
      <c r="R68" s="3"/>
      <c r="S68" s="3"/>
      <c r="T68" s="3"/>
      <c r="U68" s="3"/>
      <c r="V68" s="3"/>
      <c r="Y68" s="3"/>
      <c r="Z68" s="3"/>
      <c r="AA68" s="3"/>
      <c r="AB68" s="3"/>
      <c r="AC68" s="3"/>
      <c r="AD68" s="3"/>
      <c r="AE68" s="3"/>
      <c r="AF68" s="3"/>
      <c r="AG68" s="3"/>
      <c r="AH68" s="3"/>
      <c r="AI68" s="3"/>
      <c r="AJ68" s="3"/>
      <c r="AK68" s="3"/>
      <c r="AL68" s="3"/>
      <c r="AM68" s="3"/>
      <c r="AN68" s="3"/>
      <c r="AO68" s="3"/>
      <c r="AP68" s="3"/>
      <c r="AQ68" s="3"/>
      <c r="AR68" s="3"/>
      <c r="AS68" s="3"/>
    </row>
    <row r="69" spans="1:45" x14ac:dyDescent="0.2">
      <c r="A69" s="3"/>
      <c r="B69" s="3"/>
      <c r="C69" s="3"/>
      <c r="D69" s="3"/>
      <c r="E69" s="3"/>
      <c r="F69" s="3"/>
      <c r="G69" s="3"/>
      <c r="H69" s="3"/>
      <c r="I69" s="3"/>
      <c r="J69" s="3"/>
      <c r="K69" s="3"/>
      <c r="L69" s="3"/>
      <c r="M69" s="3"/>
      <c r="N69" s="3"/>
      <c r="O69" s="3"/>
      <c r="P69" s="3"/>
      <c r="Q69" s="3"/>
      <c r="R69" s="3"/>
      <c r="S69" s="3"/>
      <c r="T69" s="3"/>
      <c r="U69" s="3"/>
      <c r="V69" s="3"/>
      <c r="Y69" s="3"/>
      <c r="Z69" s="3"/>
      <c r="AA69" s="3"/>
      <c r="AB69" s="3"/>
      <c r="AC69" s="3"/>
      <c r="AD69" s="3"/>
      <c r="AE69" s="3"/>
      <c r="AF69" s="3"/>
      <c r="AG69" s="3"/>
      <c r="AH69" s="3"/>
      <c r="AI69" s="3"/>
      <c r="AJ69" s="3"/>
      <c r="AK69" s="3"/>
      <c r="AL69" s="3"/>
      <c r="AM69" s="3"/>
      <c r="AN69" s="3"/>
      <c r="AO69" s="3"/>
      <c r="AP69" s="3"/>
      <c r="AQ69" s="3"/>
      <c r="AR69" s="3"/>
      <c r="AS69" s="3"/>
    </row>
    <row r="70" spans="1:45" x14ac:dyDescent="0.2">
      <c r="A70" s="3"/>
      <c r="B70" s="3"/>
      <c r="C70" s="3"/>
      <c r="D70" s="3"/>
      <c r="E70" s="3"/>
      <c r="F70" s="3"/>
      <c r="G70" s="3"/>
      <c r="H70" s="3"/>
      <c r="I70" s="3"/>
      <c r="J70" s="3"/>
      <c r="K70" s="3"/>
      <c r="L70" s="3"/>
      <c r="M70" s="3"/>
      <c r="N70" s="3"/>
      <c r="O70" s="3"/>
      <c r="P70" s="3"/>
      <c r="Q70" s="3"/>
      <c r="R70" s="3"/>
      <c r="S70" s="3"/>
      <c r="T70" s="3"/>
      <c r="U70" s="3"/>
      <c r="V70" s="3"/>
      <c r="Y70" s="3"/>
      <c r="Z70" s="3"/>
      <c r="AA70" s="3"/>
      <c r="AB70" s="3"/>
      <c r="AC70" s="3"/>
      <c r="AD70" s="3"/>
      <c r="AE70" s="3"/>
      <c r="AF70" s="3"/>
      <c r="AG70" s="3"/>
      <c r="AH70" s="3"/>
      <c r="AI70" s="3"/>
      <c r="AJ70" s="3"/>
      <c r="AK70" s="3"/>
      <c r="AL70" s="3"/>
      <c r="AM70" s="3"/>
      <c r="AN70" s="3"/>
      <c r="AO70" s="3"/>
      <c r="AP70" s="3"/>
      <c r="AQ70" s="3"/>
      <c r="AR70" s="3"/>
      <c r="AS70" s="3"/>
    </row>
    <row r="71" spans="1:45" x14ac:dyDescent="0.2">
      <c r="A71" s="3"/>
      <c r="B71" s="3"/>
      <c r="C71" s="3"/>
      <c r="D71" s="3"/>
      <c r="E71" s="3"/>
      <c r="F71" s="3"/>
      <c r="G71" s="3"/>
      <c r="H71" s="3"/>
      <c r="I71" s="3"/>
      <c r="J71" s="3"/>
      <c r="K71" s="3"/>
      <c r="L71" s="3"/>
      <c r="M71" s="3"/>
      <c r="N71" s="3"/>
      <c r="O71" s="3"/>
      <c r="P71" s="3"/>
      <c r="Q71" s="3"/>
      <c r="R71" s="3"/>
      <c r="S71" s="3"/>
      <c r="T71" s="3"/>
      <c r="U71" s="3"/>
      <c r="V71" s="3"/>
      <c r="Y71" s="3"/>
      <c r="Z71" s="3"/>
      <c r="AA71" s="3"/>
      <c r="AB71" s="3"/>
      <c r="AC71" s="3"/>
      <c r="AD71" s="3"/>
      <c r="AE71" s="3"/>
      <c r="AF71" s="3"/>
      <c r="AG71" s="3"/>
      <c r="AH71" s="3"/>
      <c r="AI71" s="3"/>
      <c r="AJ71" s="3"/>
      <c r="AK71" s="3"/>
      <c r="AL71" s="3"/>
      <c r="AM71" s="3"/>
      <c r="AN71" s="3"/>
      <c r="AO71" s="3"/>
      <c r="AP71" s="3"/>
      <c r="AQ71" s="3"/>
      <c r="AR71" s="3"/>
      <c r="AS71" s="3"/>
    </row>
    <row r="72" spans="1:45" x14ac:dyDescent="0.2">
      <c r="A72" s="3"/>
      <c r="B72" s="3"/>
      <c r="C72" s="3"/>
      <c r="D72" s="3"/>
      <c r="E72" s="3"/>
      <c r="F72" s="3"/>
      <c r="G72" s="3"/>
      <c r="H72" s="3"/>
      <c r="I72" s="3"/>
      <c r="J72" s="3"/>
      <c r="K72" s="3"/>
      <c r="L72" s="3"/>
      <c r="M72" s="3"/>
      <c r="N72" s="3"/>
      <c r="O72" s="3"/>
      <c r="P72" s="3"/>
      <c r="Q72" s="3"/>
      <c r="R72" s="3"/>
      <c r="S72" s="3"/>
      <c r="T72" s="3"/>
      <c r="U72" s="3"/>
      <c r="V72" s="3"/>
      <c r="Y72" s="3"/>
      <c r="Z72" s="3"/>
      <c r="AA72" s="3"/>
      <c r="AB72" s="3"/>
      <c r="AC72" s="3"/>
      <c r="AD72" s="3"/>
      <c r="AE72" s="3"/>
      <c r="AF72" s="3"/>
      <c r="AG72" s="3"/>
      <c r="AH72" s="3"/>
      <c r="AI72" s="3"/>
      <c r="AJ72" s="3"/>
      <c r="AK72" s="3"/>
      <c r="AL72" s="3"/>
      <c r="AM72" s="3"/>
      <c r="AN72" s="3"/>
      <c r="AO72" s="3"/>
      <c r="AP72" s="3"/>
      <c r="AQ72" s="3"/>
      <c r="AR72" s="3"/>
      <c r="AS72" s="3"/>
    </row>
    <row r="73" spans="1:45" x14ac:dyDescent="0.2">
      <c r="A73" s="3"/>
      <c r="B73" s="3"/>
      <c r="C73" s="3"/>
      <c r="D73" s="3"/>
      <c r="E73" s="3"/>
      <c r="F73" s="3"/>
      <c r="G73" s="3"/>
      <c r="H73" s="3"/>
      <c r="I73" s="3"/>
      <c r="J73" s="3"/>
      <c r="K73" s="3"/>
      <c r="L73" s="3"/>
      <c r="M73" s="3"/>
      <c r="N73" s="3"/>
      <c r="O73" s="3"/>
      <c r="P73" s="3"/>
      <c r="Q73" s="3"/>
      <c r="R73" s="3"/>
      <c r="S73" s="3"/>
      <c r="T73" s="3"/>
      <c r="U73" s="3"/>
      <c r="V73" s="3"/>
      <c r="Y73" s="3"/>
      <c r="Z73" s="3"/>
      <c r="AA73" s="3"/>
      <c r="AB73" s="3"/>
      <c r="AC73" s="3"/>
      <c r="AD73" s="3"/>
      <c r="AE73" s="3"/>
      <c r="AF73" s="3"/>
      <c r="AG73" s="3"/>
      <c r="AH73" s="3"/>
      <c r="AI73" s="3"/>
      <c r="AJ73" s="3"/>
      <c r="AK73" s="3"/>
      <c r="AL73" s="3"/>
      <c r="AM73" s="3"/>
      <c r="AN73" s="3"/>
      <c r="AO73" s="3"/>
      <c r="AP73" s="3"/>
      <c r="AQ73" s="3"/>
      <c r="AR73" s="3"/>
      <c r="AS73" s="3"/>
    </row>
    <row r="74" spans="1:45" x14ac:dyDescent="0.2">
      <c r="A74" s="3"/>
      <c r="B74" s="3"/>
      <c r="C74" s="3"/>
      <c r="D74" s="3"/>
      <c r="E74" s="3"/>
      <c r="F74" s="3"/>
      <c r="G74" s="3"/>
      <c r="H74" s="3"/>
      <c r="I74" s="3"/>
      <c r="J74" s="3"/>
      <c r="K74" s="3"/>
      <c r="L74" s="3"/>
      <c r="M74" s="3"/>
      <c r="N74" s="3"/>
      <c r="O74" s="3"/>
      <c r="P74" s="3"/>
      <c r="Q74" s="3"/>
      <c r="R74" s="3"/>
      <c r="S74" s="3"/>
      <c r="T74" s="3"/>
      <c r="U74" s="3"/>
      <c r="V74" s="3"/>
      <c r="Y74" s="3"/>
      <c r="Z74" s="3"/>
      <c r="AA74" s="3"/>
      <c r="AB74" s="3"/>
      <c r="AC74" s="3"/>
      <c r="AD74" s="3"/>
      <c r="AE74" s="3"/>
      <c r="AF74" s="3"/>
      <c r="AG74" s="3"/>
      <c r="AH74" s="3"/>
      <c r="AI74" s="3"/>
      <c r="AJ74" s="3"/>
      <c r="AK74" s="3"/>
      <c r="AL74" s="3"/>
      <c r="AM74" s="3"/>
      <c r="AN74" s="3"/>
      <c r="AO74" s="3"/>
      <c r="AP74" s="3"/>
      <c r="AQ74" s="3"/>
      <c r="AR74" s="3"/>
      <c r="AS74" s="3"/>
    </row>
    <row r="75" spans="1:45" x14ac:dyDescent="0.2">
      <c r="A75" s="3"/>
      <c r="B75" s="3"/>
      <c r="C75" s="3"/>
      <c r="D75" s="3"/>
      <c r="E75" s="3"/>
      <c r="F75" s="3"/>
      <c r="G75" s="3"/>
      <c r="H75" s="3"/>
      <c r="I75" s="3"/>
      <c r="J75" s="3"/>
      <c r="K75" s="3"/>
      <c r="L75" s="3"/>
      <c r="M75" s="3"/>
      <c r="N75" s="3"/>
      <c r="O75" s="3"/>
      <c r="P75" s="3"/>
      <c r="Q75" s="3"/>
      <c r="R75" s="3"/>
      <c r="S75" s="3"/>
      <c r="T75" s="3"/>
      <c r="U75" s="3"/>
      <c r="V75" s="3"/>
      <c r="Y75" s="3"/>
      <c r="Z75" s="3"/>
      <c r="AA75" s="3"/>
      <c r="AB75" s="3"/>
      <c r="AC75" s="3"/>
      <c r="AD75" s="3"/>
      <c r="AE75" s="3"/>
      <c r="AF75" s="3"/>
      <c r="AG75" s="3"/>
      <c r="AH75" s="3"/>
      <c r="AI75" s="3"/>
      <c r="AJ75" s="3"/>
      <c r="AK75" s="3"/>
      <c r="AL75" s="3"/>
      <c r="AM75" s="3"/>
      <c r="AN75" s="3"/>
      <c r="AO75" s="3"/>
      <c r="AP75" s="3"/>
      <c r="AQ75" s="3"/>
      <c r="AR75" s="3"/>
      <c r="AS75" s="3"/>
    </row>
    <row r="76" spans="1:45" x14ac:dyDescent="0.2">
      <c r="A76" s="3"/>
      <c r="B76" s="3"/>
      <c r="C76" s="3"/>
      <c r="D76" s="3"/>
      <c r="E76" s="3"/>
      <c r="F76" s="3"/>
      <c r="G76" s="3"/>
      <c r="H76" s="3"/>
      <c r="I76" s="3"/>
      <c r="J76" s="3"/>
      <c r="K76" s="3"/>
      <c r="L76" s="3"/>
      <c r="M76" s="3"/>
      <c r="N76" s="3"/>
      <c r="O76" s="3"/>
      <c r="P76" s="3"/>
      <c r="Q76" s="3"/>
      <c r="R76" s="3"/>
      <c r="S76" s="3"/>
      <c r="T76" s="3"/>
      <c r="U76" s="3"/>
      <c r="V76" s="3"/>
      <c r="Y76" s="3"/>
      <c r="Z76" s="3"/>
      <c r="AA76" s="3"/>
      <c r="AB76" s="3"/>
      <c r="AC76" s="3"/>
      <c r="AD76" s="3"/>
      <c r="AE76" s="3"/>
      <c r="AF76" s="3"/>
      <c r="AG76" s="3"/>
      <c r="AH76" s="3"/>
      <c r="AI76" s="3"/>
      <c r="AJ76" s="3"/>
      <c r="AK76" s="3"/>
      <c r="AL76" s="3"/>
      <c r="AM76" s="3"/>
      <c r="AN76" s="3"/>
      <c r="AO76" s="3"/>
      <c r="AP76" s="3"/>
      <c r="AQ76" s="3"/>
      <c r="AR76" s="3"/>
      <c r="AS76" s="3"/>
    </row>
    <row r="77" spans="1:45" x14ac:dyDescent="0.2">
      <c r="A77" s="3"/>
      <c r="B77" s="3"/>
      <c r="C77" s="3"/>
      <c r="D77" s="3"/>
      <c r="E77" s="3"/>
      <c r="F77" s="3"/>
      <c r="G77" s="3"/>
      <c r="H77" s="3"/>
      <c r="I77" s="3"/>
      <c r="J77" s="3"/>
      <c r="K77" s="3"/>
      <c r="L77" s="3"/>
      <c r="M77" s="3"/>
      <c r="N77" s="3"/>
      <c r="O77" s="3"/>
      <c r="P77" s="3"/>
      <c r="Q77" s="3"/>
      <c r="R77" s="3"/>
      <c r="S77" s="3"/>
      <c r="T77" s="3"/>
      <c r="U77" s="3"/>
      <c r="V77" s="3"/>
      <c r="Y77" s="3"/>
      <c r="Z77" s="3"/>
      <c r="AA77" s="3"/>
      <c r="AB77" s="3"/>
      <c r="AC77" s="3"/>
      <c r="AD77" s="3"/>
      <c r="AE77" s="3"/>
      <c r="AF77" s="3"/>
      <c r="AG77" s="3"/>
      <c r="AH77" s="3"/>
      <c r="AI77" s="3"/>
      <c r="AJ77" s="3"/>
      <c r="AK77" s="3"/>
      <c r="AL77" s="3"/>
      <c r="AM77" s="3"/>
      <c r="AN77" s="3"/>
      <c r="AO77" s="3"/>
      <c r="AP77" s="3"/>
      <c r="AQ77" s="3"/>
      <c r="AR77" s="3"/>
      <c r="AS77" s="3"/>
    </row>
    <row r="78" spans="1:45" x14ac:dyDescent="0.2">
      <c r="A78" s="3"/>
      <c r="B78" s="3"/>
      <c r="C78" s="3"/>
      <c r="D78" s="3"/>
      <c r="E78" s="3"/>
      <c r="F78" s="3"/>
      <c r="G78" s="3"/>
      <c r="H78" s="3"/>
      <c r="I78" s="3"/>
      <c r="J78" s="3"/>
      <c r="K78" s="3"/>
      <c r="L78" s="3"/>
      <c r="M78" s="3"/>
      <c r="N78" s="3"/>
      <c r="O78" s="3"/>
      <c r="P78" s="3"/>
      <c r="Q78" s="3"/>
      <c r="R78" s="3"/>
      <c r="S78" s="3"/>
      <c r="T78" s="3"/>
      <c r="U78" s="3"/>
      <c r="V78" s="3"/>
      <c r="Y78" s="3"/>
      <c r="Z78" s="3"/>
      <c r="AA78" s="3"/>
      <c r="AB78" s="3"/>
      <c r="AC78" s="3"/>
      <c r="AD78" s="3"/>
      <c r="AE78" s="3"/>
      <c r="AF78" s="3"/>
      <c r="AG78" s="3"/>
      <c r="AH78" s="3"/>
      <c r="AI78" s="3"/>
      <c r="AJ78" s="3"/>
      <c r="AK78" s="3"/>
      <c r="AL78" s="3"/>
      <c r="AM78" s="3"/>
      <c r="AN78" s="3"/>
      <c r="AO78" s="3"/>
      <c r="AP78" s="3"/>
      <c r="AQ78" s="3"/>
      <c r="AR78" s="3"/>
      <c r="AS78" s="3"/>
    </row>
    <row r="79" spans="1:45" x14ac:dyDescent="0.2">
      <c r="A79" s="3"/>
      <c r="B79" s="3"/>
      <c r="C79" s="3"/>
      <c r="D79" s="3"/>
      <c r="E79" s="3"/>
      <c r="F79" s="3"/>
      <c r="G79" s="3"/>
      <c r="H79" s="3"/>
      <c r="I79" s="3"/>
      <c r="J79" s="3"/>
      <c r="K79" s="3"/>
      <c r="L79" s="3"/>
      <c r="M79" s="3"/>
      <c r="N79" s="3"/>
      <c r="O79" s="3"/>
      <c r="P79" s="3"/>
      <c r="Q79" s="3"/>
      <c r="R79" s="3"/>
      <c r="S79" s="3"/>
      <c r="T79" s="3"/>
      <c r="U79" s="3"/>
      <c r="V79" s="3"/>
      <c r="Y79" s="3"/>
      <c r="Z79" s="3"/>
      <c r="AA79" s="3"/>
      <c r="AB79" s="3"/>
      <c r="AC79" s="3"/>
      <c r="AD79" s="3"/>
      <c r="AE79" s="3"/>
      <c r="AF79" s="3"/>
      <c r="AG79" s="3"/>
      <c r="AH79" s="3"/>
      <c r="AI79" s="3"/>
      <c r="AJ79" s="3"/>
      <c r="AK79" s="3"/>
      <c r="AL79" s="3"/>
      <c r="AM79" s="3"/>
      <c r="AN79" s="3"/>
      <c r="AO79" s="3"/>
      <c r="AP79" s="3"/>
      <c r="AQ79" s="3"/>
      <c r="AR79" s="3"/>
      <c r="AS79" s="3"/>
    </row>
    <row r="80" spans="1:45" x14ac:dyDescent="0.2">
      <c r="A80" s="3"/>
      <c r="B80" s="3"/>
      <c r="C80" s="3"/>
      <c r="D80" s="3"/>
      <c r="E80" s="3"/>
      <c r="F80" s="3"/>
      <c r="G80" s="3"/>
      <c r="H80" s="3"/>
      <c r="I80" s="3"/>
      <c r="J80" s="3"/>
      <c r="K80" s="3"/>
      <c r="L80" s="3"/>
      <c r="M80" s="3"/>
      <c r="N80" s="3"/>
      <c r="O80" s="3"/>
      <c r="P80" s="3"/>
      <c r="Q80" s="3"/>
      <c r="R80" s="3"/>
      <c r="S80" s="3"/>
      <c r="T80" s="3"/>
      <c r="U80" s="3"/>
      <c r="V80" s="3"/>
      <c r="Y80" s="3"/>
      <c r="Z80" s="3"/>
      <c r="AA80" s="3"/>
      <c r="AB80" s="3"/>
      <c r="AC80" s="3"/>
      <c r="AD80" s="3"/>
      <c r="AE80" s="3"/>
      <c r="AF80" s="3"/>
      <c r="AG80" s="3"/>
      <c r="AH80" s="3"/>
      <c r="AI80" s="3"/>
      <c r="AJ80" s="3"/>
      <c r="AK80" s="3"/>
      <c r="AL80" s="3"/>
      <c r="AM80" s="3"/>
      <c r="AN80" s="3"/>
      <c r="AO80" s="3"/>
      <c r="AP80" s="3"/>
      <c r="AQ80" s="3"/>
      <c r="AR80" s="3"/>
      <c r="AS80" s="3"/>
    </row>
    <row r="81" spans="1:45" x14ac:dyDescent="0.2">
      <c r="A81" s="3"/>
      <c r="B81" s="3"/>
      <c r="C81" s="3"/>
      <c r="D81" s="3"/>
      <c r="E81" s="3"/>
      <c r="F81" s="3"/>
      <c r="G81" s="3"/>
      <c r="H81" s="3"/>
      <c r="I81" s="3"/>
      <c r="J81" s="3"/>
      <c r="K81" s="3"/>
      <c r="L81" s="3"/>
      <c r="M81" s="3"/>
      <c r="N81" s="3"/>
      <c r="O81" s="3"/>
      <c r="P81" s="3"/>
      <c r="Q81" s="3"/>
      <c r="R81" s="3"/>
      <c r="S81" s="3"/>
      <c r="T81" s="3"/>
      <c r="U81" s="3"/>
      <c r="V81" s="3"/>
      <c r="Y81" s="3"/>
      <c r="Z81" s="3"/>
      <c r="AA81" s="3"/>
      <c r="AB81" s="3"/>
      <c r="AC81" s="3"/>
      <c r="AD81" s="3"/>
      <c r="AE81" s="3"/>
      <c r="AF81" s="3"/>
      <c r="AG81" s="3"/>
      <c r="AH81" s="3"/>
      <c r="AI81" s="3"/>
      <c r="AJ81" s="3"/>
      <c r="AK81" s="3"/>
      <c r="AL81" s="3"/>
      <c r="AM81" s="3"/>
      <c r="AN81" s="3"/>
      <c r="AO81" s="3"/>
      <c r="AP81" s="3"/>
      <c r="AQ81" s="3"/>
      <c r="AR81" s="3"/>
      <c r="AS81" s="3"/>
    </row>
    <row r="82" spans="1:45" x14ac:dyDescent="0.2">
      <c r="A82" s="3"/>
      <c r="B82" s="3"/>
      <c r="C82" s="3"/>
      <c r="D82" s="3"/>
      <c r="E82" s="3"/>
      <c r="F82" s="3"/>
      <c r="G82" s="3"/>
      <c r="H82" s="3"/>
      <c r="I82" s="3"/>
      <c r="J82" s="3"/>
      <c r="K82" s="3"/>
      <c r="L82" s="3"/>
      <c r="M82" s="3"/>
      <c r="N82" s="3"/>
      <c r="O82" s="3"/>
      <c r="P82" s="3"/>
      <c r="Q82" s="3"/>
      <c r="R82" s="3"/>
      <c r="S82" s="3"/>
      <c r="T82" s="3"/>
      <c r="U82" s="3"/>
      <c r="V82" s="3"/>
      <c r="Y82" s="3"/>
      <c r="Z82" s="3"/>
      <c r="AA82" s="3"/>
      <c r="AB82" s="3"/>
      <c r="AC82" s="3"/>
      <c r="AD82" s="3"/>
      <c r="AE82" s="3"/>
      <c r="AF82" s="3"/>
      <c r="AG82" s="3"/>
      <c r="AH82" s="3"/>
      <c r="AI82" s="3"/>
      <c r="AJ82" s="3"/>
      <c r="AK82" s="3"/>
      <c r="AL82" s="3"/>
      <c r="AM82" s="3"/>
      <c r="AN82" s="3"/>
      <c r="AO82" s="3"/>
      <c r="AP82" s="3"/>
      <c r="AQ82" s="3"/>
      <c r="AR82" s="3"/>
      <c r="AS82" s="3"/>
    </row>
    <row r="83" spans="1:45" x14ac:dyDescent="0.2">
      <c r="A83" s="3"/>
      <c r="B83" s="3"/>
      <c r="C83" s="3"/>
      <c r="D83" s="3"/>
      <c r="E83" s="3"/>
      <c r="F83" s="3"/>
      <c r="G83" s="3"/>
      <c r="H83" s="3"/>
      <c r="I83" s="3"/>
      <c r="J83" s="3"/>
      <c r="K83" s="3"/>
      <c r="L83" s="3"/>
      <c r="M83" s="3"/>
      <c r="N83" s="3"/>
      <c r="O83" s="3"/>
      <c r="P83" s="3"/>
      <c r="Q83" s="3"/>
      <c r="R83" s="3"/>
      <c r="S83" s="3"/>
      <c r="T83" s="3"/>
      <c r="U83" s="3"/>
      <c r="V83" s="3"/>
      <c r="Y83" s="3"/>
      <c r="Z83" s="3"/>
      <c r="AA83" s="3"/>
      <c r="AB83" s="3"/>
      <c r="AC83" s="3"/>
      <c r="AD83" s="3"/>
      <c r="AE83" s="3"/>
      <c r="AF83" s="3"/>
      <c r="AG83" s="3"/>
      <c r="AH83" s="3"/>
      <c r="AI83" s="3"/>
      <c r="AJ83" s="3"/>
      <c r="AK83" s="3"/>
      <c r="AL83" s="3"/>
      <c r="AM83" s="3"/>
      <c r="AN83" s="3"/>
      <c r="AO83" s="3"/>
      <c r="AP83" s="3"/>
      <c r="AQ83" s="3"/>
      <c r="AR83" s="3"/>
      <c r="AS83" s="3"/>
    </row>
    <row r="84" spans="1:45" x14ac:dyDescent="0.2">
      <c r="A84" s="3"/>
      <c r="B84" s="3"/>
      <c r="C84" s="3"/>
      <c r="D84" s="3"/>
      <c r="E84" s="3"/>
      <c r="F84" s="3"/>
      <c r="G84" s="3"/>
      <c r="H84" s="3"/>
      <c r="I84" s="3"/>
      <c r="J84" s="3"/>
      <c r="K84" s="3"/>
      <c r="L84" s="3"/>
      <c r="M84" s="3"/>
      <c r="N84" s="3"/>
      <c r="O84" s="3"/>
      <c r="P84" s="3"/>
      <c r="Q84" s="3"/>
      <c r="R84" s="3"/>
      <c r="S84" s="3"/>
      <c r="T84" s="3"/>
      <c r="U84" s="3"/>
      <c r="V84" s="3"/>
      <c r="Y84" s="3"/>
      <c r="Z84" s="3"/>
      <c r="AA84" s="3"/>
      <c r="AB84" s="3"/>
      <c r="AC84" s="3"/>
      <c r="AD84" s="3"/>
      <c r="AE84" s="3"/>
      <c r="AF84" s="3"/>
      <c r="AG84" s="3"/>
      <c r="AH84" s="3"/>
      <c r="AI84" s="3"/>
      <c r="AJ84" s="3"/>
      <c r="AK84" s="3"/>
      <c r="AL84" s="3"/>
      <c r="AM84" s="3"/>
      <c r="AN84" s="3"/>
      <c r="AO84" s="3"/>
      <c r="AP84" s="3"/>
      <c r="AQ84" s="3"/>
      <c r="AR84" s="3"/>
      <c r="AS84" s="3"/>
    </row>
    <row r="85" spans="1:45" x14ac:dyDescent="0.2">
      <c r="A85" s="3"/>
      <c r="B85" s="3"/>
      <c r="C85" s="3"/>
      <c r="D85" s="3"/>
      <c r="E85" s="3"/>
      <c r="F85" s="3"/>
      <c r="G85" s="3"/>
      <c r="H85" s="3"/>
      <c r="I85" s="3"/>
      <c r="J85" s="3"/>
      <c r="K85" s="3"/>
      <c r="L85" s="3"/>
      <c r="M85" s="3"/>
      <c r="N85" s="3"/>
      <c r="O85" s="3"/>
      <c r="P85" s="3"/>
      <c r="Q85" s="3"/>
      <c r="R85" s="3"/>
      <c r="S85" s="3"/>
      <c r="T85" s="3"/>
      <c r="U85" s="3"/>
      <c r="V85" s="3"/>
      <c r="Y85" s="3"/>
      <c r="Z85" s="3"/>
      <c r="AA85" s="3"/>
      <c r="AB85" s="3"/>
      <c r="AC85" s="3"/>
      <c r="AD85" s="3"/>
      <c r="AE85" s="3"/>
      <c r="AF85" s="3"/>
      <c r="AG85" s="3"/>
      <c r="AH85" s="3"/>
      <c r="AI85" s="3"/>
      <c r="AJ85" s="3"/>
      <c r="AK85" s="3"/>
      <c r="AL85" s="3"/>
      <c r="AM85" s="3"/>
      <c r="AN85" s="3"/>
      <c r="AO85" s="3"/>
      <c r="AP85" s="3"/>
      <c r="AQ85" s="3"/>
      <c r="AR85" s="3"/>
      <c r="AS85" s="3"/>
    </row>
    <row r="86" spans="1:45" x14ac:dyDescent="0.2">
      <c r="A86" s="3"/>
      <c r="B86" s="3"/>
      <c r="C86" s="3"/>
      <c r="D86" s="3"/>
      <c r="E86" s="3"/>
      <c r="F86" s="3"/>
      <c r="G86" s="3"/>
      <c r="H86" s="3"/>
      <c r="I86" s="3"/>
      <c r="J86" s="3"/>
      <c r="K86" s="3"/>
      <c r="L86" s="3"/>
      <c r="M86" s="3"/>
      <c r="N86" s="3"/>
      <c r="O86" s="3"/>
      <c r="P86" s="3"/>
      <c r="Q86" s="3"/>
      <c r="R86" s="3"/>
      <c r="S86" s="3"/>
      <c r="T86" s="3"/>
      <c r="U86" s="3"/>
      <c r="V86" s="3"/>
      <c r="Y86" s="3"/>
      <c r="Z86" s="3"/>
      <c r="AA86" s="3"/>
      <c r="AB86" s="3"/>
      <c r="AC86" s="3"/>
      <c r="AD86" s="3"/>
      <c r="AE86" s="3"/>
      <c r="AF86" s="3"/>
      <c r="AG86" s="3"/>
      <c r="AH86" s="3"/>
      <c r="AI86" s="3"/>
      <c r="AJ86" s="3"/>
      <c r="AK86" s="3"/>
      <c r="AL86" s="3"/>
      <c r="AM86" s="3"/>
      <c r="AN86" s="3"/>
      <c r="AO86" s="3"/>
      <c r="AP86" s="3"/>
      <c r="AQ86" s="3"/>
      <c r="AR86" s="3"/>
      <c r="AS86" s="3"/>
    </row>
    <row r="87" spans="1:45" x14ac:dyDescent="0.2">
      <c r="A87" s="3"/>
      <c r="B87" s="3"/>
      <c r="C87" s="3"/>
      <c r="D87" s="3"/>
      <c r="E87" s="3"/>
      <c r="F87" s="3"/>
      <c r="G87" s="3"/>
      <c r="H87" s="3"/>
      <c r="I87" s="3"/>
      <c r="J87" s="3"/>
      <c r="K87" s="3"/>
      <c r="L87" s="3"/>
      <c r="M87" s="3"/>
      <c r="N87" s="3"/>
      <c r="O87" s="3"/>
      <c r="P87" s="3"/>
      <c r="Q87" s="3"/>
      <c r="R87" s="3"/>
      <c r="S87" s="3"/>
      <c r="T87" s="3"/>
      <c r="U87" s="3"/>
      <c r="V87" s="3"/>
      <c r="Y87" s="3"/>
      <c r="Z87" s="3"/>
      <c r="AA87" s="3"/>
      <c r="AB87" s="3"/>
      <c r="AC87" s="3"/>
      <c r="AD87" s="3"/>
      <c r="AE87" s="3"/>
      <c r="AF87" s="3"/>
      <c r="AG87" s="3"/>
      <c r="AH87" s="3"/>
      <c r="AI87" s="3"/>
      <c r="AJ87" s="3"/>
      <c r="AK87" s="3"/>
      <c r="AL87" s="3"/>
      <c r="AM87" s="3"/>
      <c r="AN87" s="3"/>
      <c r="AO87" s="3"/>
      <c r="AP87" s="3"/>
      <c r="AQ87" s="3"/>
      <c r="AR87" s="3"/>
      <c r="AS87" s="3"/>
    </row>
    <row r="88" spans="1:45" x14ac:dyDescent="0.2">
      <c r="A88" s="3"/>
      <c r="B88" s="3"/>
      <c r="C88" s="3"/>
      <c r="D88" s="3"/>
      <c r="E88" s="3"/>
      <c r="F88" s="3"/>
      <c r="G88" s="3"/>
      <c r="H88" s="3"/>
      <c r="I88" s="3"/>
      <c r="J88" s="3"/>
      <c r="K88" s="3"/>
      <c r="L88" s="3"/>
      <c r="M88" s="3"/>
      <c r="N88" s="3"/>
      <c r="O88" s="3"/>
      <c r="P88" s="3"/>
      <c r="Q88" s="3"/>
      <c r="R88" s="3"/>
      <c r="S88" s="3"/>
      <c r="T88" s="3"/>
      <c r="U88" s="3"/>
      <c r="V88" s="3"/>
      <c r="Y88" s="3"/>
      <c r="Z88" s="3"/>
      <c r="AA88" s="3"/>
      <c r="AB88" s="3"/>
      <c r="AC88" s="3"/>
      <c r="AD88" s="3"/>
      <c r="AE88" s="3"/>
      <c r="AF88" s="3"/>
      <c r="AG88" s="3"/>
      <c r="AH88" s="3"/>
      <c r="AI88" s="3"/>
      <c r="AJ88" s="3"/>
      <c r="AK88" s="3"/>
      <c r="AL88" s="3"/>
      <c r="AM88" s="3"/>
      <c r="AN88" s="3"/>
      <c r="AO88" s="3"/>
      <c r="AP88" s="3"/>
      <c r="AQ88" s="3"/>
      <c r="AR88" s="3"/>
      <c r="AS88" s="3"/>
    </row>
    <row r="89" spans="1:45" x14ac:dyDescent="0.2">
      <c r="A89" s="3"/>
      <c r="B89" s="3"/>
      <c r="C89" s="3"/>
      <c r="D89" s="3"/>
      <c r="E89" s="3"/>
      <c r="F89" s="3"/>
      <c r="G89" s="3"/>
      <c r="H89" s="3"/>
      <c r="I89" s="3"/>
      <c r="J89" s="3"/>
      <c r="K89" s="3"/>
      <c r="L89" s="3"/>
      <c r="M89" s="3"/>
      <c r="N89" s="3"/>
      <c r="O89" s="3"/>
      <c r="P89" s="3"/>
      <c r="Q89" s="3"/>
      <c r="R89" s="3"/>
      <c r="S89" s="3"/>
      <c r="T89" s="3"/>
      <c r="U89" s="3"/>
      <c r="V89" s="3"/>
      <c r="Y89" s="3"/>
      <c r="Z89" s="3"/>
      <c r="AA89" s="3"/>
      <c r="AB89" s="3"/>
      <c r="AC89" s="3"/>
      <c r="AD89" s="3"/>
      <c r="AE89" s="3"/>
      <c r="AF89" s="3"/>
      <c r="AG89" s="3"/>
      <c r="AH89" s="3"/>
      <c r="AI89" s="3"/>
      <c r="AJ89" s="3"/>
      <c r="AK89" s="3"/>
      <c r="AL89" s="3"/>
      <c r="AM89" s="3"/>
      <c r="AN89" s="3"/>
      <c r="AO89" s="3"/>
      <c r="AP89" s="3"/>
      <c r="AQ89" s="3"/>
      <c r="AR89" s="3"/>
      <c r="AS89" s="3"/>
    </row>
    <row r="90" spans="1:45" x14ac:dyDescent="0.2">
      <c r="A90" s="3"/>
      <c r="B90" s="3"/>
      <c r="C90" s="3"/>
      <c r="D90" s="3"/>
      <c r="E90" s="3"/>
      <c r="F90" s="3"/>
      <c r="G90" s="3"/>
      <c r="H90" s="3"/>
      <c r="I90" s="3"/>
      <c r="J90" s="3"/>
      <c r="K90" s="3"/>
      <c r="L90" s="3"/>
      <c r="M90" s="3"/>
      <c r="N90" s="3"/>
      <c r="O90" s="3"/>
      <c r="P90" s="3"/>
      <c r="Q90" s="3"/>
      <c r="R90" s="3"/>
      <c r="S90" s="3"/>
      <c r="T90" s="3"/>
      <c r="U90" s="3"/>
      <c r="V90" s="3"/>
      <c r="Y90" s="3"/>
      <c r="Z90" s="3"/>
      <c r="AA90" s="3"/>
      <c r="AB90" s="3"/>
      <c r="AC90" s="3"/>
      <c r="AD90" s="3"/>
      <c r="AE90" s="3"/>
      <c r="AF90" s="3"/>
      <c r="AG90" s="3"/>
      <c r="AH90" s="3"/>
      <c r="AI90" s="3"/>
      <c r="AJ90" s="3"/>
      <c r="AK90" s="3"/>
      <c r="AL90" s="3"/>
      <c r="AM90" s="3"/>
      <c r="AN90" s="3"/>
      <c r="AO90" s="3"/>
      <c r="AP90" s="3"/>
      <c r="AQ90" s="3"/>
      <c r="AR90" s="3"/>
      <c r="AS90" s="3"/>
    </row>
    <row r="91" spans="1:45" x14ac:dyDescent="0.2">
      <c r="A91" s="3"/>
      <c r="B91" s="3"/>
      <c r="C91" s="3"/>
      <c r="D91" s="3"/>
      <c r="E91" s="3"/>
      <c r="F91" s="3"/>
      <c r="G91" s="3"/>
      <c r="H91" s="3"/>
      <c r="I91" s="3"/>
      <c r="J91" s="3"/>
      <c r="K91" s="3"/>
      <c r="L91" s="3"/>
      <c r="M91" s="3"/>
      <c r="N91" s="3"/>
      <c r="O91" s="3"/>
      <c r="P91" s="3"/>
      <c r="Q91" s="3"/>
      <c r="R91" s="3"/>
      <c r="S91" s="3"/>
      <c r="T91" s="3"/>
      <c r="U91" s="3"/>
      <c r="V91" s="3"/>
      <c r="Y91" s="3"/>
      <c r="Z91" s="3"/>
      <c r="AA91" s="3"/>
      <c r="AB91" s="3"/>
      <c r="AC91" s="3"/>
      <c r="AD91" s="3"/>
      <c r="AE91" s="3"/>
      <c r="AF91" s="3"/>
      <c r="AG91" s="3"/>
      <c r="AH91" s="3"/>
      <c r="AI91" s="3"/>
      <c r="AJ91" s="3"/>
      <c r="AK91" s="3"/>
      <c r="AL91" s="3"/>
      <c r="AM91" s="3"/>
      <c r="AN91" s="3"/>
      <c r="AO91" s="3"/>
      <c r="AP91" s="3"/>
      <c r="AQ91" s="3"/>
      <c r="AR91" s="3"/>
      <c r="AS91" s="3"/>
    </row>
    <row r="92" spans="1:45" x14ac:dyDescent="0.2">
      <c r="A92" s="3"/>
      <c r="B92" s="3"/>
      <c r="C92" s="3"/>
      <c r="D92" s="3"/>
      <c r="E92" s="3"/>
      <c r="F92" s="3"/>
      <c r="G92" s="3"/>
      <c r="H92" s="3"/>
      <c r="I92" s="3"/>
      <c r="J92" s="3"/>
      <c r="K92" s="3"/>
      <c r="L92" s="3"/>
      <c r="M92" s="3"/>
      <c r="N92" s="3"/>
      <c r="O92" s="3"/>
      <c r="P92" s="3"/>
      <c r="Q92" s="3"/>
      <c r="R92" s="3"/>
      <c r="S92" s="3"/>
      <c r="T92" s="3"/>
      <c r="U92" s="3"/>
      <c r="V92" s="3"/>
      <c r="Y92" s="3"/>
      <c r="Z92" s="3"/>
      <c r="AA92" s="3"/>
      <c r="AB92" s="3"/>
      <c r="AC92" s="3"/>
      <c r="AD92" s="3"/>
      <c r="AE92" s="3"/>
      <c r="AF92" s="3"/>
      <c r="AG92" s="3"/>
      <c r="AH92" s="3"/>
      <c r="AI92" s="3"/>
      <c r="AJ92" s="3"/>
      <c r="AK92" s="3"/>
      <c r="AL92" s="3"/>
      <c r="AM92" s="3"/>
      <c r="AN92" s="3"/>
      <c r="AO92" s="3"/>
      <c r="AP92" s="3"/>
      <c r="AQ92" s="3"/>
      <c r="AR92" s="3"/>
      <c r="AS92" s="3"/>
    </row>
    <row r="93" spans="1:45" x14ac:dyDescent="0.2">
      <c r="A93" s="3"/>
      <c r="B93" s="3"/>
      <c r="C93" s="3"/>
      <c r="D93" s="3"/>
      <c r="E93" s="3"/>
      <c r="F93" s="3"/>
      <c r="G93" s="3"/>
      <c r="H93" s="3"/>
      <c r="I93" s="3"/>
      <c r="J93" s="3"/>
      <c r="K93" s="3"/>
      <c r="L93" s="3"/>
      <c r="M93" s="3"/>
      <c r="N93" s="3"/>
      <c r="O93" s="3"/>
      <c r="P93" s="3"/>
      <c r="Q93" s="3"/>
      <c r="R93" s="3"/>
      <c r="S93" s="3"/>
      <c r="T93" s="3"/>
      <c r="U93" s="3"/>
      <c r="V93" s="3"/>
      <c r="Y93" s="3"/>
      <c r="Z93" s="3"/>
      <c r="AA93" s="3"/>
      <c r="AB93" s="3"/>
      <c r="AC93" s="3"/>
      <c r="AD93" s="3"/>
      <c r="AE93" s="3"/>
      <c r="AF93" s="3"/>
      <c r="AG93" s="3"/>
      <c r="AH93" s="3"/>
      <c r="AI93" s="3"/>
      <c r="AJ93" s="3"/>
      <c r="AK93" s="3"/>
      <c r="AL93" s="3"/>
      <c r="AM93" s="3"/>
      <c r="AN93" s="3"/>
      <c r="AO93" s="3"/>
      <c r="AP93" s="3"/>
      <c r="AQ93" s="3"/>
      <c r="AR93" s="3"/>
      <c r="AS93" s="3"/>
    </row>
    <row r="94" spans="1:45" x14ac:dyDescent="0.2">
      <c r="A94" s="3"/>
      <c r="B94" s="3"/>
      <c r="C94" s="3"/>
      <c r="D94" s="3"/>
      <c r="E94" s="3"/>
      <c r="F94" s="3"/>
      <c r="G94" s="3"/>
      <c r="H94" s="3"/>
      <c r="I94" s="3"/>
      <c r="J94" s="3"/>
      <c r="K94" s="3"/>
      <c r="L94" s="3"/>
      <c r="M94" s="3"/>
      <c r="N94" s="3"/>
      <c r="O94" s="3"/>
      <c r="P94" s="3"/>
      <c r="Q94" s="3"/>
      <c r="R94" s="3"/>
      <c r="S94" s="3"/>
      <c r="T94" s="3"/>
      <c r="U94" s="3"/>
      <c r="V94" s="3"/>
      <c r="Y94" s="3"/>
      <c r="Z94" s="3"/>
      <c r="AA94" s="3"/>
      <c r="AB94" s="3"/>
      <c r="AC94" s="3"/>
      <c r="AD94" s="3"/>
      <c r="AE94" s="3"/>
      <c r="AF94" s="3"/>
      <c r="AG94" s="3"/>
      <c r="AH94" s="3"/>
      <c r="AI94" s="3"/>
      <c r="AJ94" s="3"/>
      <c r="AK94" s="3"/>
      <c r="AL94" s="3"/>
      <c r="AM94" s="3"/>
      <c r="AN94" s="3"/>
      <c r="AO94" s="3"/>
      <c r="AP94" s="3"/>
      <c r="AQ94" s="3"/>
      <c r="AR94" s="3"/>
      <c r="AS94" s="3"/>
    </row>
    <row r="95" spans="1:45" x14ac:dyDescent="0.2">
      <c r="A95" s="3"/>
      <c r="B95" s="3"/>
      <c r="C95" s="3"/>
      <c r="D95" s="3"/>
      <c r="E95" s="3"/>
      <c r="F95" s="3"/>
      <c r="G95" s="3"/>
      <c r="H95" s="3"/>
      <c r="I95" s="3"/>
      <c r="J95" s="3"/>
      <c r="K95" s="3"/>
      <c r="L95" s="3"/>
      <c r="M95" s="3"/>
      <c r="N95" s="3"/>
      <c r="O95" s="3"/>
      <c r="P95" s="3"/>
      <c r="Q95" s="3"/>
      <c r="R95" s="3"/>
      <c r="S95" s="3"/>
      <c r="T95" s="3"/>
      <c r="U95" s="3"/>
      <c r="V95" s="3"/>
      <c r="Y95" s="3"/>
      <c r="Z95" s="3"/>
      <c r="AA95" s="3"/>
      <c r="AB95" s="3"/>
      <c r="AC95" s="3"/>
      <c r="AD95" s="3"/>
      <c r="AE95" s="3"/>
      <c r="AF95" s="3"/>
      <c r="AG95" s="3"/>
      <c r="AH95" s="3"/>
      <c r="AI95" s="3"/>
      <c r="AJ95" s="3"/>
      <c r="AK95" s="3"/>
      <c r="AL95" s="3"/>
      <c r="AM95" s="3"/>
      <c r="AN95" s="3"/>
      <c r="AO95" s="3"/>
      <c r="AP95" s="3"/>
      <c r="AQ95" s="3"/>
      <c r="AR95" s="3"/>
      <c r="AS95" s="3"/>
    </row>
    <row r="96" spans="1:45" x14ac:dyDescent="0.2">
      <c r="A96" s="3"/>
      <c r="B96" s="3"/>
      <c r="C96" s="3"/>
      <c r="D96" s="3"/>
      <c r="E96" s="3"/>
      <c r="F96" s="3"/>
      <c r="G96" s="3"/>
      <c r="H96" s="3"/>
      <c r="I96" s="3"/>
      <c r="J96" s="3"/>
      <c r="K96" s="3"/>
      <c r="L96" s="3"/>
      <c r="M96" s="3"/>
      <c r="N96" s="3"/>
      <c r="O96" s="3"/>
      <c r="P96" s="3"/>
      <c r="Q96" s="3"/>
      <c r="R96" s="3"/>
      <c r="S96" s="3"/>
      <c r="T96" s="3"/>
      <c r="U96" s="3"/>
      <c r="V96" s="3"/>
      <c r="Y96" s="3"/>
      <c r="Z96" s="3"/>
      <c r="AA96" s="3"/>
      <c r="AB96" s="3"/>
      <c r="AC96" s="3"/>
      <c r="AD96" s="3"/>
      <c r="AE96" s="3"/>
      <c r="AF96" s="3"/>
      <c r="AG96" s="3"/>
      <c r="AH96" s="3"/>
      <c r="AI96" s="3"/>
      <c r="AJ96" s="3"/>
      <c r="AK96" s="3"/>
      <c r="AL96" s="3"/>
      <c r="AM96" s="3"/>
      <c r="AN96" s="3"/>
      <c r="AO96" s="3"/>
      <c r="AP96" s="3"/>
      <c r="AQ96" s="3"/>
      <c r="AR96" s="3"/>
      <c r="AS96" s="3"/>
    </row>
    <row r="97" spans="1:45" x14ac:dyDescent="0.2">
      <c r="A97" s="3"/>
      <c r="B97" s="3"/>
      <c r="C97" s="3"/>
      <c r="D97" s="3"/>
      <c r="E97" s="3"/>
      <c r="F97" s="3"/>
      <c r="G97" s="3"/>
      <c r="H97" s="3"/>
      <c r="I97" s="3"/>
      <c r="J97" s="3"/>
      <c r="K97" s="3"/>
      <c r="L97" s="3"/>
      <c r="M97" s="3"/>
      <c r="N97" s="3"/>
      <c r="O97" s="3"/>
      <c r="P97" s="3"/>
      <c r="Q97" s="3"/>
      <c r="R97" s="3"/>
      <c r="S97" s="3"/>
      <c r="T97" s="3"/>
      <c r="U97" s="3"/>
      <c r="V97" s="3"/>
      <c r="Y97" s="3"/>
      <c r="Z97" s="3"/>
      <c r="AA97" s="3"/>
      <c r="AB97" s="3"/>
      <c r="AC97" s="3"/>
      <c r="AD97" s="3"/>
      <c r="AE97" s="3"/>
      <c r="AF97" s="3"/>
      <c r="AG97" s="3"/>
      <c r="AH97" s="3"/>
      <c r="AI97" s="3"/>
      <c r="AJ97" s="3"/>
      <c r="AK97" s="3"/>
      <c r="AL97" s="3"/>
      <c r="AM97" s="3"/>
      <c r="AN97" s="3"/>
      <c r="AO97" s="3"/>
      <c r="AP97" s="3"/>
      <c r="AQ97" s="3"/>
      <c r="AR97" s="3"/>
      <c r="AS97" s="3"/>
    </row>
    <row r="98" spans="1:45" x14ac:dyDescent="0.2">
      <c r="A98" s="3"/>
      <c r="B98" s="3"/>
      <c r="C98" s="3"/>
      <c r="D98" s="3"/>
      <c r="E98" s="3"/>
      <c r="F98" s="3"/>
      <c r="G98" s="3"/>
      <c r="H98" s="3"/>
      <c r="I98" s="3"/>
      <c r="J98" s="3"/>
      <c r="K98" s="3"/>
      <c r="L98" s="3"/>
      <c r="M98" s="3"/>
      <c r="N98" s="3"/>
      <c r="O98" s="3"/>
      <c r="P98" s="3"/>
      <c r="Q98" s="3"/>
      <c r="R98" s="3"/>
      <c r="S98" s="3"/>
      <c r="T98" s="3"/>
      <c r="U98" s="3"/>
      <c r="V98" s="3"/>
      <c r="Y98" s="3"/>
      <c r="Z98" s="3"/>
      <c r="AA98" s="3"/>
      <c r="AB98" s="3"/>
      <c r="AC98" s="3"/>
      <c r="AD98" s="3"/>
      <c r="AE98" s="3"/>
      <c r="AF98" s="3"/>
      <c r="AG98" s="3"/>
      <c r="AH98" s="3"/>
      <c r="AI98" s="3"/>
      <c r="AJ98" s="3"/>
      <c r="AK98" s="3"/>
      <c r="AL98" s="3"/>
      <c r="AM98" s="3"/>
      <c r="AN98" s="3"/>
      <c r="AO98" s="3"/>
      <c r="AP98" s="3"/>
      <c r="AQ98" s="3"/>
      <c r="AR98" s="3"/>
      <c r="AS98" s="3"/>
    </row>
    <row r="99" spans="1:45" x14ac:dyDescent="0.2">
      <c r="A99" s="3"/>
      <c r="B99" s="3"/>
      <c r="C99" s="3"/>
      <c r="D99" s="3"/>
      <c r="E99" s="3"/>
      <c r="F99" s="3"/>
      <c r="G99" s="3"/>
      <c r="H99" s="3"/>
      <c r="I99" s="3"/>
      <c r="J99" s="3"/>
      <c r="K99" s="3"/>
      <c r="L99" s="3"/>
      <c r="M99" s="3"/>
      <c r="N99" s="3"/>
      <c r="O99" s="3"/>
      <c r="P99" s="3"/>
      <c r="Q99" s="3"/>
      <c r="R99" s="3"/>
      <c r="S99" s="3"/>
      <c r="T99" s="3"/>
      <c r="U99" s="3"/>
      <c r="V99" s="3"/>
      <c r="Y99" s="3"/>
      <c r="Z99" s="3"/>
      <c r="AA99" s="3"/>
      <c r="AB99" s="3"/>
      <c r="AC99" s="3"/>
      <c r="AD99" s="3"/>
      <c r="AE99" s="3"/>
      <c r="AF99" s="3"/>
      <c r="AG99" s="3"/>
      <c r="AH99" s="3"/>
      <c r="AI99" s="3"/>
      <c r="AJ99" s="3"/>
      <c r="AK99" s="3"/>
      <c r="AL99" s="3"/>
      <c r="AM99" s="3"/>
      <c r="AN99" s="3"/>
      <c r="AO99" s="3"/>
      <c r="AP99" s="3"/>
      <c r="AQ99" s="3"/>
      <c r="AR99" s="3"/>
      <c r="AS99" s="3"/>
    </row>
    <row r="100" spans="1:45" x14ac:dyDescent="0.2">
      <c r="A100" s="3"/>
      <c r="B100" s="3"/>
      <c r="C100" s="3"/>
      <c r="D100" s="3"/>
      <c r="E100" s="3"/>
      <c r="F100" s="3"/>
      <c r="G100" s="3"/>
      <c r="H100" s="3"/>
      <c r="I100" s="3"/>
      <c r="J100" s="3"/>
      <c r="K100" s="3"/>
      <c r="L100" s="3"/>
      <c r="M100" s="3"/>
      <c r="N100" s="3"/>
      <c r="O100" s="3"/>
      <c r="P100" s="3"/>
      <c r="Q100" s="3"/>
      <c r="R100" s="3"/>
      <c r="S100" s="3"/>
      <c r="T100" s="3"/>
      <c r="U100" s="3"/>
      <c r="V100" s="3"/>
      <c r="Y100" s="3"/>
      <c r="Z100" s="3"/>
      <c r="AA100" s="3"/>
      <c r="AB100" s="3"/>
      <c r="AC100" s="3"/>
      <c r="AD100" s="3"/>
      <c r="AE100" s="3"/>
      <c r="AF100" s="3"/>
      <c r="AG100" s="3"/>
      <c r="AH100" s="3"/>
      <c r="AI100" s="3"/>
      <c r="AJ100" s="3"/>
      <c r="AK100" s="3"/>
      <c r="AL100" s="3"/>
      <c r="AM100" s="3"/>
      <c r="AN100" s="3"/>
      <c r="AO100" s="3"/>
      <c r="AP100" s="3"/>
      <c r="AQ100" s="3"/>
      <c r="AR100" s="3"/>
      <c r="AS100" s="3"/>
    </row>
    <row r="101" spans="1:45" x14ac:dyDescent="0.2">
      <c r="A101" s="3"/>
      <c r="B101" s="3"/>
      <c r="C101" s="3"/>
      <c r="D101" s="3"/>
      <c r="E101" s="3"/>
      <c r="F101" s="3"/>
      <c r="G101" s="3"/>
      <c r="H101" s="3"/>
      <c r="I101" s="3"/>
      <c r="J101" s="3"/>
      <c r="K101" s="3"/>
      <c r="L101" s="3"/>
      <c r="M101" s="3"/>
      <c r="N101" s="3"/>
      <c r="O101" s="3"/>
      <c r="P101" s="3"/>
      <c r="Q101" s="3"/>
      <c r="R101" s="3"/>
      <c r="S101" s="3"/>
      <c r="T101" s="3"/>
      <c r="U101" s="3"/>
      <c r="V101" s="3"/>
      <c r="Y101" s="3"/>
      <c r="Z101" s="3"/>
      <c r="AA101" s="3"/>
      <c r="AB101" s="3"/>
      <c r="AC101" s="3"/>
      <c r="AD101" s="3"/>
      <c r="AE101" s="3"/>
      <c r="AF101" s="3"/>
      <c r="AG101" s="3"/>
      <c r="AH101" s="3"/>
      <c r="AI101" s="3"/>
      <c r="AJ101" s="3"/>
      <c r="AK101" s="3"/>
      <c r="AL101" s="3"/>
      <c r="AM101" s="3"/>
      <c r="AN101" s="3"/>
      <c r="AO101" s="3"/>
      <c r="AP101" s="3"/>
      <c r="AQ101" s="3"/>
      <c r="AR101" s="3"/>
      <c r="AS101" s="3"/>
    </row>
    <row r="102" spans="1:45" x14ac:dyDescent="0.2">
      <c r="A102" s="3"/>
      <c r="B102" s="3"/>
      <c r="C102" s="3"/>
      <c r="D102" s="3"/>
      <c r="E102" s="3"/>
      <c r="F102" s="3"/>
      <c r="G102" s="3"/>
      <c r="H102" s="3"/>
      <c r="I102" s="3"/>
      <c r="J102" s="3"/>
      <c r="K102" s="3"/>
      <c r="L102" s="3"/>
      <c r="M102" s="3"/>
      <c r="N102" s="3"/>
      <c r="O102" s="3"/>
      <c r="P102" s="3"/>
      <c r="Q102" s="3"/>
      <c r="R102" s="3"/>
      <c r="S102" s="3"/>
      <c r="T102" s="3"/>
      <c r="U102" s="3"/>
      <c r="V102" s="3"/>
      <c r="Y102" s="3"/>
      <c r="Z102" s="3"/>
      <c r="AA102" s="3"/>
      <c r="AB102" s="3"/>
      <c r="AC102" s="3"/>
      <c r="AD102" s="3"/>
      <c r="AE102" s="3"/>
      <c r="AF102" s="3"/>
      <c r="AG102" s="3"/>
      <c r="AH102" s="3"/>
      <c r="AI102" s="3"/>
      <c r="AJ102" s="3"/>
      <c r="AK102" s="3"/>
      <c r="AL102" s="3"/>
      <c r="AM102" s="3"/>
      <c r="AN102" s="3"/>
      <c r="AO102" s="3"/>
      <c r="AP102" s="3"/>
      <c r="AQ102" s="3"/>
      <c r="AR102" s="3"/>
      <c r="AS102" s="3"/>
    </row>
    <row r="103" spans="1:45" x14ac:dyDescent="0.2">
      <c r="A103" s="3"/>
      <c r="B103" s="3"/>
      <c r="C103" s="3"/>
      <c r="D103" s="3"/>
      <c r="E103" s="3"/>
      <c r="F103" s="3"/>
      <c r="G103" s="3"/>
      <c r="H103" s="3"/>
      <c r="I103" s="3"/>
      <c r="J103" s="3"/>
      <c r="K103" s="3"/>
      <c r="L103" s="3"/>
      <c r="M103" s="3"/>
      <c r="N103" s="3"/>
      <c r="O103" s="3"/>
      <c r="P103" s="3"/>
      <c r="Q103" s="3"/>
      <c r="R103" s="3"/>
      <c r="S103" s="3"/>
      <c r="T103" s="3"/>
      <c r="U103" s="3"/>
      <c r="V103" s="3"/>
      <c r="Y103" s="3"/>
      <c r="Z103" s="3"/>
      <c r="AA103" s="3"/>
      <c r="AB103" s="3"/>
      <c r="AC103" s="3"/>
      <c r="AD103" s="3"/>
      <c r="AE103" s="3"/>
      <c r="AF103" s="3"/>
      <c r="AG103" s="3"/>
      <c r="AH103" s="3"/>
      <c r="AI103" s="3"/>
      <c r="AJ103" s="3"/>
      <c r="AK103" s="3"/>
      <c r="AL103" s="3"/>
      <c r="AM103" s="3"/>
      <c r="AN103" s="3"/>
      <c r="AO103" s="3"/>
      <c r="AP103" s="3"/>
      <c r="AQ103" s="3"/>
      <c r="AR103" s="3"/>
      <c r="AS103" s="3"/>
    </row>
    <row r="104" spans="1:45" x14ac:dyDescent="0.2">
      <c r="A104" s="3"/>
      <c r="B104" s="3"/>
      <c r="C104" s="3"/>
      <c r="D104" s="3"/>
      <c r="E104" s="3"/>
      <c r="F104" s="3"/>
      <c r="G104" s="3"/>
      <c r="H104" s="3"/>
      <c r="I104" s="3"/>
      <c r="J104" s="3"/>
      <c r="K104" s="3"/>
      <c r="L104" s="3"/>
      <c r="M104" s="3"/>
      <c r="N104" s="3"/>
      <c r="O104" s="3"/>
      <c r="P104" s="3"/>
      <c r="Q104" s="3"/>
      <c r="R104" s="3"/>
      <c r="S104" s="3"/>
      <c r="T104" s="3"/>
      <c r="U104" s="3"/>
      <c r="V104" s="3"/>
      <c r="Y104" s="3"/>
      <c r="Z104" s="3"/>
      <c r="AA104" s="3"/>
      <c r="AB104" s="3"/>
      <c r="AC104" s="3"/>
      <c r="AD104" s="3"/>
      <c r="AE104" s="3"/>
      <c r="AF104" s="3"/>
      <c r="AG104" s="3"/>
      <c r="AH104" s="3"/>
      <c r="AI104" s="3"/>
      <c r="AJ104" s="3"/>
      <c r="AK104" s="3"/>
      <c r="AL104" s="3"/>
      <c r="AM104" s="3"/>
      <c r="AN104" s="3"/>
      <c r="AO104" s="3"/>
      <c r="AP104" s="3"/>
      <c r="AQ104" s="3"/>
      <c r="AR104" s="3"/>
      <c r="AS104" s="3"/>
    </row>
    <row r="105" spans="1:45" x14ac:dyDescent="0.2">
      <c r="A105" s="3"/>
      <c r="B105" s="3"/>
      <c r="C105" s="3"/>
      <c r="D105" s="3"/>
      <c r="E105" s="3"/>
      <c r="F105" s="3"/>
      <c r="G105" s="3"/>
      <c r="H105" s="3"/>
      <c r="I105" s="3"/>
      <c r="J105" s="3"/>
      <c r="K105" s="3"/>
      <c r="L105" s="3"/>
      <c r="M105" s="3"/>
      <c r="N105" s="3"/>
      <c r="O105" s="3"/>
      <c r="P105" s="3"/>
      <c r="Q105" s="3"/>
      <c r="R105" s="3"/>
      <c r="S105" s="3"/>
      <c r="T105" s="3"/>
      <c r="U105" s="3"/>
      <c r="V105" s="3"/>
      <c r="Y105" s="3"/>
      <c r="Z105" s="3"/>
      <c r="AA105" s="3"/>
      <c r="AB105" s="3"/>
      <c r="AC105" s="3"/>
      <c r="AD105" s="3"/>
      <c r="AE105" s="3"/>
      <c r="AF105" s="3"/>
      <c r="AG105" s="3"/>
      <c r="AH105" s="3"/>
      <c r="AI105" s="3"/>
      <c r="AJ105" s="3"/>
      <c r="AK105" s="3"/>
      <c r="AL105" s="3"/>
      <c r="AM105" s="3"/>
      <c r="AN105" s="3"/>
      <c r="AO105" s="3"/>
      <c r="AP105" s="3"/>
      <c r="AQ105" s="3"/>
      <c r="AR105" s="3"/>
      <c r="AS105" s="3"/>
    </row>
    <row r="106" spans="1:45" x14ac:dyDescent="0.2">
      <c r="A106" s="3"/>
      <c r="B106" s="3"/>
      <c r="C106" s="3"/>
      <c r="D106" s="3"/>
      <c r="E106" s="3"/>
      <c r="F106" s="3"/>
      <c r="G106" s="3"/>
      <c r="H106" s="3"/>
      <c r="I106" s="3"/>
      <c r="J106" s="3"/>
      <c r="K106" s="3"/>
      <c r="L106" s="3"/>
      <c r="M106" s="3"/>
      <c r="N106" s="3"/>
      <c r="O106" s="3"/>
      <c r="P106" s="3"/>
      <c r="Q106" s="3"/>
      <c r="R106" s="3"/>
      <c r="S106" s="3"/>
      <c r="T106" s="3"/>
      <c r="U106" s="3"/>
      <c r="V106" s="3"/>
      <c r="Y106" s="3"/>
      <c r="Z106" s="3"/>
      <c r="AA106" s="3"/>
      <c r="AB106" s="3"/>
      <c r="AC106" s="3"/>
      <c r="AD106" s="3"/>
      <c r="AE106" s="3"/>
      <c r="AF106" s="3"/>
      <c r="AG106" s="3"/>
      <c r="AH106" s="3"/>
      <c r="AI106" s="3"/>
      <c r="AJ106" s="3"/>
      <c r="AK106" s="3"/>
      <c r="AL106" s="3"/>
      <c r="AM106" s="3"/>
      <c r="AN106" s="3"/>
      <c r="AO106" s="3"/>
      <c r="AP106" s="3"/>
      <c r="AQ106" s="3"/>
      <c r="AR106" s="3"/>
      <c r="AS106" s="3"/>
    </row>
    <row r="107" spans="1:45" x14ac:dyDescent="0.2">
      <c r="A107" s="3"/>
      <c r="B107" s="3"/>
      <c r="C107" s="3"/>
      <c r="D107" s="3"/>
      <c r="E107" s="3"/>
      <c r="F107" s="3"/>
      <c r="G107" s="3"/>
      <c r="H107" s="3"/>
      <c r="I107" s="3"/>
      <c r="J107" s="3"/>
      <c r="K107" s="3"/>
      <c r="L107" s="3"/>
      <c r="M107" s="3"/>
      <c r="N107" s="3"/>
      <c r="O107" s="3"/>
      <c r="P107" s="3"/>
      <c r="Q107" s="3"/>
      <c r="R107" s="3"/>
      <c r="S107" s="3"/>
      <c r="T107" s="3"/>
      <c r="U107" s="3"/>
      <c r="V107" s="3"/>
      <c r="Y107" s="3"/>
      <c r="Z107" s="3"/>
      <c r="AA107" s="3"/>
      <c r="AB107" s="3"/>
      <c r="AC107" s="3"/>
      <c r="AD107" s="3"/>
      <c r="AE107" s="3"/>
      <c r="AF107" s="3"/>
      <c r="AG107" s="3"/>
      <c r="AH107" s="3"/>
      <c r="AI107" s="3"/>
      <c r="AJ107" s="3"/>
      <c r="AK107" s="3"/>
      <c r="AL107" s="3"/>
      <c r="AM107" s="3"/>
      <c r="AN107" s="3"/>
      <c r="AO107" s="3"/>
      <c r="AP107" s="3"/>
      <c r="AQ107" s="3"/>
      <c r="AR107" s="3"/>
      <c r="AS107" s="3"/>
    </row>
    <row r="108" spans="1:45" x14ac:dyDescent="0.2">
      <c r="A108" s="3"/>
      <c r="B108" s="3"/>
      <c r="C108" s="3"/>
      <c r="D108" s="3"/>
      <c r="E108" s="3"/>
      <c r="F108" s="3"/>
      <c r="G108" s="3"/>
      <c r="H108" s="3"/>
      <c r="I108" s="3"/>
      <c r="J108" s="3"/>
      <c r="K108" s="3"/>
      <c r="L108" s="3"/>
      <c r="M108" s="3"/>
      <c r="N108" s="3"/>
      <c r="O108" s="3"/>
      <c r="P108" s="3"/>
      <c r="Q108" s="3"/>
      <c r="R108" s="3"/>
      <c r="S108" s="3"/>
      <c r="T108" s="3"/>
      <c r="U108" s="3"/>
      <c r="V108" s="3"/>
      <c r="Y108" s="3"/>
      <c r="Z108" s="3"/>
      <c r="AA108" s="3"/>
      <c r="AB108" s="3"/>
      <c r="AC108" s="3"/>
      <c r="AD108" s="3"/>
      <c r="AE108" s="3"/>
      <c r="AF108" s="3"/>
      <c r="AG108" s="3"/>
      <c r="AH108" s="3"/>
      <c r="AI108" s="3"/>
      <c r="AJ108" s="3"/>
      <c r="AK108" s="3"/>
      <c r="AL108" s="3"/>
      <c r="AM108" s="3"/>
      <c r="AN108" s="3"/>
      <c r="AO108" s="3"/>
      <c r="AP108" s="3"/>
      <c r="AQ108" s="3"/>
      <c r="AR108" s="3"/>
      <c r="AS108" s="3"/>
    </row>
    <row r="109" spans="1:45" x14ac:dyDescent="0.2">
      <c r="A109" s="3"/>
      <c r="B109" s="3"/>
      <c r="C109" s="3"/>
      <c r="D109" s="3"/>
      <c r="E109" s="3"/>
      <c r="F109" s="3"/>
      <c r="G109" s="3"/>
      <c r="H109" s="3"/>
      <c r="I109" s="3"/>
      <c r="J109" s="3"/>
      <c r="K109" s="3"/>
      <c r="L109" s="3"/>
      <c r="M109" s="3"/>
      <c r="N109" s="3"/>
      <c r="O109" s="3"/>
      <c r="P109" s="3"/>
      <c r="Q109" s="3"/>
      <c r="R109" s="3"/>
      <c r="S109" s="3"/>
      <c r="T109" s="3"/>
      <c r="U109" s="3"/>
      <c r="V109" s="3"/>
      <c r="Y109" s="3"/>
      <c r="Z109" s="3"/>
      <c r="AA109" s="3"/>
      <c r="AB109" s="3"/>
      <c r="AC109" s="3"/>
      <c r="AD109" s="3"/>
      <c r="AE109" s="3"/>
      <c r="AF109" s="3"/>
      <c r="AG109" s="3"/>
      <c r="AH109" s="3"/>
      <c r="AI109" s="3"/>
      <c r="AJ109" s="3"/>
      <c r="AK109" s="3"/>
      <c r="AL109" s="3"/>
      <c r="AM109" s="3"/>
      <c r="AN109" s="3"/>
      <c r="AO109" s="3"/>
      <c r="AP109" s="3"/>
      <c r="AQ109" s="3"/>
      <c r="AR109" s="3"/>
      <c r="AS109" s="3"/>
    </row>
    <row r="110" spans="1:45" x14ac:dyDescent="0.2">
      <c r="A110" s="3"/>
      <c r="B110" s="3"/>
      <c r="C110" s="3"/>
      <c r="D110" s="3"/>
      <c r="E110" s="3"/>
      <c r="F110" s="3"/>
      <c r="G110" s="3"/>
      <c r="H110" s="3"/>
      <c r="I110" s="3"/>
      <c r="J110" s="3"/>
      <c r="K110" s="3"/>
      <c r="L110" s="3"/>
      <c r="M110" s="3"/>
      <c r="N110" s="3"/>
      <c r="O110" s="3"/>
      <c r="P110" s="3"/>
      <c r="Q110" s="3"/>
      <c r="R110" s="3"/>
      <c r="S110" s="3"/>
      <c r="T110" s="3"/>
      <c r="U110" s="3"/>
      <c r="V110" s="3"/>
      <c r="Y110" s="3"/>
      <c r="Z110" s="3"/>
      <c r="AA110" s="3"/>
      <c r="AB110" s="3"/>
      <c r="AC110" s="3"/>
      <c r="AD110" s="3"/>
      <c r="AE110" s="3"/>
      <c r="AF110" s="3"/>
      <c r="AG110" s="3"/>
      <c r="AH110" s="3"/>
      <c r="AI110" s="3"/>
      <c r="AJ110" s="3"/>
      <c r="AK110" s="3"/>
      <c r="AL110" s="3"/>
      <c r="AM110" s="3"/>
      <c r="AN110" s="3"/>
      <c r="AO110" s="3"/>
      <c r="AP110" s="3"/>
      <c r="AQ110" s="3"/>
      <c r="AR110" s="3"/>
      <c r="AS110" s="3"/>
    </row>
    <row r="111" spans="1:45" x14ac:dyDescent="0.2">
      <c r="A111" s="3"/>
      <c r="B111" s="3"/>
      <c r="C111" s="3"/>
      <c r="D111" s="3"/>
      <c r="E111" s="3"/>
      <c r="F111" s="3"/>
      <c r="G111" s="3"/>
      <c r="H111" s="3"/>
      <c r="I111" s="3"/>
      <c r="J111" s="3"/>
      <c r="K111" s="3"/>
      <c r="L111" s="3"/>
      <c r="M111" s="3"/>
      <c r="N111" s="3"/>
      <c r="O111" s="3"/>
      <c r="P111" s="3"/>
      <c r="Q111" s="3"/>
      <c r="R111" s="3"/>
      <c r="S111" s="3"/>
      <c r="T111" s="3"/>
      <c r="U111" s="3"/>
      <c r="V111" s="3"/>
      <c r="Y111" s="3"/>
      <c r="Z111" s="3"/>
      <c r="AA111" s="3"/>
      <c r="AB111" s="3"/>
      <c r="AC111" s="3"/>
      <c r="AD111" s="3"/>
      <c r="AE111" s="3"/>
      <c r="AF111" s="3"/>
      <c r="AG111" s="3"/>
      <c r="AH111" s="3"/>
      <c r="AI111" s="3"/>
      <c r="AJ111" s="3"/>
      <c r="AK111" s="3"/>
      <c r="AL111" s="3"/>
      <c r="AM111" s="3"/>
      <c r="AN111" s="3"/>
      <c r="AO111" s="3"/>
      <c r="AP111" s="3"/>
      <c r="AQ111" s="3"/>
      <c r="AR111" s="3"/>
      <c r="AS111" s="3"/>
    </row>
    <row r="112" spans="1:45" x14ac:dyDescent="0.2">
      <c r="A112" s="3"/>
      <c r="B112" s="3"/>
      <c r="C112" s="3"/>
      <c r="D112" s="3"/>
      <c r="E112" s="3"/>
      <c r="F112" s="3"/>
      <c r="G112" s="3"/>
      <c r="H112" s="3"/>
      <c r="I112" s="3"/>
      <c r="J112" s="3"/>
      <c r="K112" s="3"/>
      <c r="L112" s="3"/>
      <c r="M112" s="3"/>
      <c r="N112" s="3"/>
      <c r="O112" s="3"/>
      <c r="P112" s="3"/>
      <c r="Q112" s="3"/>
      <c r="R112" s="3"/>
      <c r="S112" s="3"/>
      <c r="T112" s="3"/>
      <c r="U112" s="3"/>
      <c r="V112" s="3"/>
      <c r="Y112" s="3"/>
      <c r="Z112" s="3"/>
      <c r="AA112" s="3"/>
      <c r="AB112" s="3"/>
      <c r="AC112" s="3"/>
      <c r="AD112" s="3"/>
      <c r="AE112" s="3"/>
      <c r="AF112" s="3"/>
      <c r="AG112" s="3"/>
      <c r="AH112" s="3"/>
      <c r="AI112" s="3"/>
      <c r="AJ112" s="3"/>
      <c r="AK112" s="3"/>
      <c r="AL112" s="3"/>
      <c r="AM112" s="3"/>
      <c r="AN112" s="3"/>
      <c r="AO112" s="3"/>
      <c r="AP112" s="3"/>
      <c r="AQ112" s="3"/>
      <c r="AR112" s="3"/>
      <c r="AS112" s="3"/>
    </row>
    <row r="113" spans="1:45" x14ac:dyDescent="0.2">
      <c r="A113" s="3"/>
      <c r="B113" s="3"/>
      <c r="C113" s="3"/>
      <c r="D113" s="3"/>
      <c r="E113" s="3"/>
      <c r="F113" s="3"/>
      <c r="G113" s="3"/>
      <c r="H113" s="3"/>
      <c r="I113" s="3"/>
      <c r="J113" s="3"/>
      <c r="K113" s="3"/>
      <c r="L113" s="3"/>
      <c r="M113" s="3"/>
      <c r="N113" s="3"/>
      <c r="O113" s="3"/>
      <c r="P113" s="3"/>
      <c r="Q113" s="3"/>
      <c r="R113" s="3"/>
      <c r="S113" s="3"/>
      <c r="T113" s="3"/>
      <c r="U113" s="3"/>
      <c r="V113" s="3"/>
      <c r="Y113" s="3"/>
      <c r="Z113" s="3"/>
      <c r="AA113" s="3"/>
      <c r="AB113" s="3"/>
      <c r="AC113" s="3"/>
      <c r="AD113" s="3"/>
      <c r="AE113" s="3"/>
      <c r="AF113" s="3"/>
      <c r="AG113" s="3"/>
      <c r="AH113" s="3"/>
      <c r="AI113" s="3"/>
      <c r="AJ113" s="3"/>
      <c r="AK113" s="3"/>
      <c r="AL113" s="3"/>
      <c r="AM113" s="3"/>
      <c r="AN113" s="3"/>
      <c r="AO113" s="3"/>
      <c r="AP113" s="3"/>
      <c r="AQ113" s="3"/>
      <c r="AR113" s="3"/>
      <c r="AS113" s="3"/>
    </row>
    <row r="114" spans="1:45" x14ac:dyDescent="0.2">
      <c r="A114" s="3"/>
      <c r="B114" s="3"/>
      <c r="C114" s="3"/>
      <c r="D114" s="3"/>
      <c r="E114" s="3"/>
      <c r="F114" s="3"/>
      <c r="G114" s="3"/>
      <c r="H114" s="3"/>
      <c r="I114" s="3"/>
      <c r="J114" s="3"/>
      <c r="K114" s="3"/>
      <c r="L114" s="3"/>
      <c r="M114" s="3"/>
      <c r="N114" s="3"/>
      <c r="O114" s="3"/>
      <c r="P114" s="3"/>
      <c r="Q114" s="3"/>
      <c r="R114" s="3"/>
      <c r="S114" s="3"/>
      <c r="T114" s="3"/>
      <c r="U114" s="3"/>
      <c r="V114" s="3"/>
      <c r="Y114" s="3"/>
      <c r="Z114" s="3"/>
      <c r="AA114" s="3"/>
      <c r="AB114" s="3"/>
      <c r="AC114" s="3"/>
      <c r="AD114" s="3"/>
      <c r="AE114" s="3"/>
      <c r="AF114" s="3"/>
      <c r="AG114" s="3"/>
      <c r="AH114" s="3"/>
      <c r="AI114" s="3"/>
      <c r="AJ114" s="3"/>
      <c r="AK114" s="3"/>
      <c r="AL114" s="3"/>
      <c r="AM114" s="3"/>
      <c r="AN114" s="3"/>
      <c r="AO114" s="3"/>
      <c r="AP114" s="3"/>
      <c r="AQ114" s="3"/>
      <c r="AR114" s="3"/>
      <c r="AS114" s="3"/>
    </row>
    <row r="115" spans="1:45" x14ac:dyDescent="0.2">
      <c r="A115" s="3"/>
      <c r="B115" s="3"/>
      <c r="C115" s="3"/>
      <c r="D115" s="3"/>
      <c r="E115" s="3"/>
      <c r="F115" s="3"/>
      <c r="G115" s="3"/>
      <c r="H115" s="3"/>
      <c r="I115" s="3"/>
      <c r="J115" s="3"/>
      <c r="K115" s="3"/>
      <c r="L115" s="3"/>
      <c r="M115" s="3"/>
      <c r="N115" s="3"/>
      <c r="O115" s="3"/>
      <c r="P115" s="3"/>
      <c r="Q115" s="3"/>
      <c r="R115" s="3"/>
      <c r="S115" s="3"/>
      <c r="T115" s="3"/>
      <c r="U115" s="3"/>
      <c r="V115" s="3"/>
      <c r="Y115" s="3"/>
      <c r="Z115" s="3"/>
      <c r="AA115" s="3"/>
      <c r="AB115" s="3"/>
      <c r="AC115" s="3"/>
      <c r="AD115" s="3"/>
      <c r="AE115" s="3"/>
      <c r="AF115" s="3"/>
      <c r="AG115" s="3"/>
      <c r="AH115" s="3"/>
      <c r="AI115" s="3"/>
      <c r="AJ115" s="3"/>
      <c r="AK115" s="3"/>
      <c r="AL115" s="3"/>
      <c r="AM115" s="3"/>
      <c r="AN115" s="3"/>
      <c r="AO115" s="3"/>
      <c r="AP115" s="3"/>
      <c r="AQ115" s="3"/>
      <c r="AR115" s="3"/>
      <c r="AS115" s="3"/>
    </row>
    <row r="116" spans="1:45" x14ac:dyDescent="0.2">
      <c r="A116" s="3"/>
      <c r="B116" s="3"/>
      <c r="C116" s="3"/>
      <c r="D116" s="3"/>
      <c r="E116" s="3"/>
      <c r="F116" s="3"/>
      <c r="G116" s="3"/>
      <c r="H116" s="3"/>
      <c r="I116" s="3"/>
      <c r="J116" s="3"/>
      <c r="K116" s="3"/>
      <c r="L116" s="3"/>
      <c r="M116" s="3"/>
      <c r="N116" s="3"/>
      <c r="O116" s="3"/>
      <c r="P116" s="3"/>
      <c r="Q116" s="3"/>
      <c r="R116" s="3"/>
      <c r="S116" s="3"/>
      <c r="T116" s="3"/>
      <c r="U116" s="3"/>
      <c r="V116" s="3"/>
      <c r="Y116" s="3"/>
      <c r="Z116" s="3"/>
      <c r="AA116" s="3"/>
      <c r="AB116" s="3"/>
      <c r="AC116" s="3"/>
      <c r="AD116" s="3"/>
      <c r="AE116" s="3"/>
      <c r="AF116" s="3"/>
      <c r="AG116" s="3"/>
      <c r="AH116" s="3"/>
      <c r="AI116" s="3"/>
      <c r="AJ116" s="3"/>
      <c r="AK116" s="3"/>
      <c r="AL116" s="3"/>
      <c r="AM116" s="3"/>
      <c r="AN116" s="3"/>
      <c r="AO116" s="3"/>
      <c r="AP116" s="3"/>
      <c r="AQ116" s="3"/>
      <c r="AR116" s="3"/>
      <c r="AS116" s="3"/>
    </row>
    <row r="117" spans="1:45" x14ac:dyDescent="0.2">
      <c r="A117" s="3"/>
      <c r="B117" s="3"/>
      <c r="C117" s="3"/>
      <c r="D117" s="3"/>
      <c r="E117" s="3"/>
      <c r="F117" s="3"/>
      <c r="G117" s="3"/>
      <c r="H117" s="3"/>
      <c r="I117" s="3"/>
      <c r="J117" s="3"/>
      <c r="K117" s="3"/>
      <c r="L117" s="3"/>
      <c r="M117" s="3"/>
      <c r="N117" s="3"/>
      <c r="O117" s="3"/>
      <c r="P117" s="3"/>
      <c r="Q117" s="3"/>
      <c r="R117" s="3"/>
      <c r="S117" s="3"/>
      <c r="T117" s="3"/>
      <c r="U117" s="3"/>
      <c r="V117" s="3"/>
      <c r="Y117" s="3"/>
      <c r="Z117" s="3"/>
      <c r="AA117" s="3"/>
      <c r="AB117" s="3"/>
      <c r="AC117" s="3"/>
      <c r="AD117" s="3"/>
      <c r="AE117" s="3"/>
      <c r="AF117" s="3"/>
      <c r="AG117" s="3"/>
      <c r="AH117" s="3"/>
      <c r="AI117" s="3"/>
      <c r="AJ117" s="3"/>
      <c r="AK117" s="3"/>
      <c r="AL117" s="3"/>
      <c r="AM117" s="3"/>
      <c r="AN117" s="3"/>
      <c r="AO117" s="3"/>
      <c r="AP117" s="3"/>
      <c r="AQ117" s="3"/>
      <c r="AR117" s="3"/>
      <c r="AS117" s="3"/>
    </row>
    <row r="118" spans="1:45" x14ac:dyDescent="0.2">
      <c r="A118" s="3"/>
      <c r="B118" s="3"/>
      <c r="C118" s="3"/>
      <c r="D118" s="3"/>
      <c r="E118" s="3"/>
      <c r="F118" s="3"/>
      <c r="G118" s="3"/>
      <c r="H118" s="3"/>
      <c r="I118" s="3"/>
      <c r="J118" s="3"/>
      <c r="K118" s="3"/>
      <c r="L118" s="3"/>
      <c r="M118" s="3"/>
      <c r="N118" s="3"/>
      <c r="O118" s="3"/>
      <c r="P118" s="3"/>
      <c r="Q118" s="3"/>
      <c r="R118" s="3"/>
      <c r="S118" s="3"/>
      <c r="T118" s="3"/>
      <c r="U118" s="3"/>
      <c r="V118" s="3"/>
      <c r="Y118" s="3"/>
      <c r="Z118" s="3"/>
      <c r="AA118" s="3"/>
      <c r="AB118" s="3"/>
      <c r="AC118" s="3"/>
      <c r="AD118" s="3"/>
      <c r="AE118" s="3"/>
      <c r="AF118" s="3"/>
      <c r="AG118" s="3"/>
      <c r="AH118" s="3"/>
      <c r="AI118" s="3"/>
      <c r="AJ118" s="3"/>
      <c r="AK118" s="3"/>
      <c r="AL118" s="3"/>
      <c r="AM118" s="3"/>
      <c r="AN118" s="3"/>
      <c r="AO118" s="3"/>
      <c r="AP118" s="3"/>
      <c r="AQ118" s="3"/>
      <c r="AR118" s="3"/>
      <c r="AS118" s="3"/>
    </row>
    <row r="119" spans="1:45" x14ac:dyDescent="0.2">
      <c r="A119" s="3"/>
      <c r="B119" s="3"/>
      <c r="C119" s="3"/>
      <c r="D119" s="3"/>
      <c r="E119" s="3"/>
      <c r="F119" s="3"/>
      <c r="G119" s="3"/>
      <c r="H119" s="3"/>
      <c r="I119" s="3"/>
      <c r="J119" s="3"/>
      <c r="K119" s="3"/>
      <c r="L119" s="3"/>
      <c r="M119" s="3"/>
      <c r="N119" s="3"/>
      <c r="O119" s="3"/>
      <c r="P119" s="3"/>
      <c r="Q119" s="3"/>
      <c r="R119" s="3"/>
      <c r="S119" s="3"/>
      <c r="T119" s="3"/>
      <c r="U119" s="3"/>
      <c r="V119" s="3"/>
      <c r="Y119" s="3"/>
      <c r="Z119" s="3"/>
      <c r="AA119" s="3"/>
      <c r="AB119" s="3"/>
      <c r="AC119" s="3"/>
      <c r="AD119" s="3"/>
      <c r="AE119" s="3"/>
      <c r="AF119" s="3"/>
      <c r="AG119" s="3"/>
      <c r="AH119" s="3"/>
      <c r="AI119" s="3"/>
      <c r="AJ119" s="3"/>
      <c r="AK119" s="3"/>
      <c r="AL119" s="3"/>
      <c r="AM119" s="3"/>
      <c r="AN119" s="3"/>
      <c r="AO119" s="3"/>
      <c r="AP119" s="3"/>
      <c r="AQ119" s="3"/>
      <c r="AR119" s="3"/>
      <c r="AS119" s="3"/>
    </row>
    <row r="120" spans="1:45" x14ac:dyDescent="0.2">
      <c r="A120" s="3"/>
      <c r="B120" s="3"/>
      <c r="C120" s="3"/>
      <c r="D120" s="3"/>
      <c r="E120" s="3"/>
      <c r="F120" s="3"/>
      <c r="G120" s="3"/>
      <c r="H120" s="3"/>
      <c r="I120" s="3"/>
      <c r="J120" s="3"/>
      <c r="K120" s="3"/>
      <c r="L120" s="3"/>
      <c r="M120" s="3"/>
      <c r="N120" s="3"/>
      <c r="O120" s="3"/>
      <c r="P120" s="3"/>
      <c r="Q120" s="3"/>
      <c r="R120" s="3"/>
      <c r="S120" s="3"/>
      <c r="T120" s="3"/>
      <c r="U120" s="3"/>
      <c r="V120" s="3"/>
      <c r="Y120" s="3"/>
      <c r="Z120" s="3"/>
      <c r="AA120" s="3"/>
      <c r="AB120" s="3"/>
      <c r="AC120" s="3"/>
      <c r="AD120" s="3"/>
      <c r="AE120" s="3"/>
      <c r="AF120" s="3"/>
      <c r="AG120" s="3"/>
      <c r="AH120" s="3"/>
      <c r="AI120" s="3"/>
      <c r="AJ120" s="3"/>
      <c r="AK120" s="3"/>
      <c r="AL120" s="3"/>
      <c r="AM120" s="3"/>
      <c r="AN120" s="3"/>
      <c r="AO120" s="3"/>
      <c r="AP120" s="3"/>
      <c r="AQ120" s="3"/>
      <c r="AR120" s="3"/>
      <c r="AS120" s="3"/>
    </row>
    <row r="121" spans="1:45" x14ac:dyDescent="0.2">
      <c r="A121" s="3"/>
      <c r="B121" s="3"/>
      <c r="C121" s="3"/>
      <c r="D121" s="3"/>
      <c r="E121" s="3"/>
      <c r="F121" s="3"/>
      <c r="G121" s="3"/>
      <c r="H121" s="3"/>
      <c r="I121" s="3"/>
      <c r="J121" s="3"/>
      <c r="K121" s="3"/>
      <c r="L121" s="3"/>
      <c r="M121" s="3"/>
      <c r="N121" s="3"/>
      <c r="O121" s="3"/>
      <c r="P121" s="3"/>
      <c r="Q121" s="3"/>
      <c r="R121" s="3"/>
      <c r="S121" s="3"/>
      <c r="T121" s="3"/>
      <c r="U121" s="3"/>
      <c r="V121" s="3"/>
      <c r="Y121" s="3"/>
      <c r="Z121" s="3"/>
      <c r="AA121" s="3"/>
      <c r="AB121" s="3"/>
      <c r="AC121" s="3"/>
      <c r="AD121" s="3"/>
      <c r="AE121" s="3"/>
      <c r="AF121" s="3"/>
      <c r="AG121" s="3"/>
      <c r="AH121" s="3"/>
      <c r="AI121" s="3"/>
      <c r="AJ121" s="3"/>
      <c r="AK121" s="3"/>
      <c r="AL121" s="3"/>
      <c r="AM121" s="3"/>
      <c r="AN121" s="3"/>
      <c r="AO121" s="3"/>
      <c r="AP121" s="3"/>
      <c r="AQ121" s="3"/>
      <c r="AR121" s="3"/>
      <c r="AS121" s="3"/>
    </row>
    <row r="122" spans="1:45" x14ac:dyDescent="0.2">
      <c r="A122" s="3"/>
      <c r="B122" s="3"/>
      <c r="C122" s="3"/>
      <c r="D122" s="3"/>
      <c r="E122" s="3"/>
      <c r="F122" s="3"/>
      <c r="G122" s="3"/>
      <c r="H122" s="3"/>
      <c r="I122" s="3"/>
      <c r="J122" s="3"/>
      <c r="K122" s="3"/>
      <c r="L122" s="3"/>
      <c r="M122" s="3"/>
      <c r="N122" s="3"/>
      <c r="O122" s="3"/>
      <c r="P122" s="3"/>
      <c r="Q122" s="3"/>
      <c r="R122" s="3"/>
      <c r="S122" s="3"/>
      <c r="T122" s="3"/>
      <c r="U122" s="3"/>
      <c r="V122" s="3"/>
      <c r="Y122" s="3"/>
      <c r="Z122" s="3"/>
      <c r="AA122" s="3"/>
      <c r="AB122" s="3"/>
      <c r="AC122" s="3"/>
      <c r="AD122" s="3"/>
      <c r="AE122" s="3"/>
      <c r="AF122" s="3"/>
      <c r="AG122" s="3"/>
      <c r="AH122" s="3"/>
      <c r="AI122" s="3"/>
      <c r="AJ122" s="3"/>
      <c r="AK122" s="3"/>
      <c r="AL122" s="3"/>
      <c r="AM122" s="3"/>
      <c r="AN122" s="3"/>
      <c r="AO122" s="3"/>
      <c r="AP122" s="3"/>
      <c r="AQ122" s="3"/>
      <c r="AR122" s="3"/>
      <c r="AS122" s="3"/>
    </row>
    <row r="123" spans="1:45" x14ac:dyDescent="0.2">
      <c r="A123" s="3"/>
      <c r="B123" s="3"/>
      <c r="C123" s="3"/>
      <c r="D123" s="3"/>
      <c r="E123" s="3"/>
      <c r="F123" s="3"/>
      <c r="G123" s="3"/>
      <c r="H123" s="3"/>
      <c r="I123" s="3"/>
      <c r="J123" s="3"/>
      <c r="K123" s="3"/>
      <c r="L123" s="3"/>
      <c r="M123" s="3"/>
      <c r="N123" s="3"/>
      <c r="O123" s="3"/>
      <c r="P123" s="3"/>
      <c r="Q123" s="3"/>
      <c r="R123" s="3"/>
      <c r="S123" s="3"/>
      <c r="T123" s="3"/>
      <c r="U123" s="3"/>
      <c r="V123" s="3"/>
      <c r="Y123" s="3"/>
      <c r="Z123" s="3"/>
      <c r="AA123" s="3"/>
      <c r="AB123" s="3"/>
      <c r="AC123" s="3"/>
      <c r="AD123" s="3"/>
      <c r="AE123" s="3"/>
      <c r="AF123" s="3"/>
      <c r="AG123" s="3"/>
      <c r="AH123" s="3"/>
      <c r="AI123" s="3"/>
      <c r="AJ123" s="3"/>
      <c r="AK123" s="3"/>
      <c r="AL123" s="3"/>
      <c r="AM123" s="3"/>
      <c r="AN123" s="3"/>
      <c r="AO123" s="3"/>
      <c r="AP123" s="3"/>
      <c r="AQ123" s="3"/>
      <c r="AR123" s="3"/>
      <c r="AS123" s="3"/>
    </row>
    <row r="124" spans="1:45" x14ac:dyDescent="0.2">
      <c r="A124" s="3"/>
      <c r="B124" s="3"/>
      <c r="C124" s="3"/>
      <c r="D124" s="3"/>
      <c r="E124" s="3"/>
      <c r="F124" s="3"/>
      <c r="G124" s="3"/>
      <c r="H124" s="3"/>
      <c r="I124" s="3"/>
      <c r="J124" s="3"/>
      <c r="K124" s="3"/>
      <c r="L124" s="3"/>
      <c r="M124" s="3"/>
      <c r="N124" s="3"/>
      <c r="O124" s="3"/>
      <c r="P124" s="3"/>
      <c r="Q124" s="3"/>
      <c r="R124" s="3"/>
      <c r="S124" s="3"/>
      <c r="T124" s="3"/>
      <c r="U124" s="3"/>
      <c r="V124" s="3"/>
      <c r="Y124" s="3"/>
      <c r="Z124" s="3"/>
      <c r="AA124" s="3"/>
      <c r="AB124" s="3"/>
      <c r="AC124" s="3"/>
      <c r="AD124" s="3"/>
      <c r="AE124" s="3"/>
      <c r="AF124" s="3"/>
      <c r="AG124" s="3"/>
      <c r="AH124" s="3"/>
      <c r="AI124" s="3"/>
      <c r="AJ124" s="3"/>
      <c r="AK124" s="3"/>
      <c r="AL124" s="3"/>
      <c r="AM124" s="3"/>
      <c r="AN124" s="3"/>
      <c r="AO124" s="3"/>
      <c r="AP124" s="3"/>
      <c r="AQ124" s="3"/>
      <c r="AR124" s="3"/>
      <c r="AS124" s="3"/>
    </row>
    <row r="125" spans="1:45" x14ac:dyDescent="0.2">
      <c r="A125" s="3"/>
      <c r="B125" s="3"/>
      <c r="C125" s="3"/>
      <c r="D125" s="3"/>
      <c r="E125" s="3"/>
      <c r="F125" s="3"/>
      <c r="G125" s="3"/>
      <c r="H125" s="3"/>
      <c r="I125" s="3"/>
      <c r="J125" s="3"/>
      <c r="K125" s="3"/>
      <c r="L125" s="3"/>
      <c r="M125" s="3"/>
      <c r="N125" s="3"/>
      <c r="O125" s="3"/>
      <c r="P125" s="3"/>
      <c r="Q125" s="3"/>
      <c r="R125" s="3"/>
      <c r="S125" s="3"/>
      <c r="T125" s="3"/>
      <c r="U125" s="3"/>
      <c r="V125" s="3"/>
      <c r="Y125" s="3"/>
      <c r="Z125" s="3"/>
      <c r="AA125" s="3"/>
      <c r="AB125" s="3"/>
      <c r="AC125" s="3"/>
      <c r="AD125" s="3"/>
      <c r="AE125" s="3"/>
      <c r="AF125" s="3"/>
      <c r="AG125" s="3"/>
      <c r="AH125" s="3"/>
      <c r="AI125" s="3"/>
      <c r="AJ125" s="3"/>
      <c r="AK125" s="3"/>
      <c r="AL125" s="3"/>
      <c r="AM125" s="3"/>
      <c r="AN125" s="3"/>
      <c r="AO125" s="3"/>
      <c r="AP125" s="3"/>
      <c r="AQ125" s="3"/>
      <c r="AR125" s="3"/>
      <c r="AS125" s="3"/>
    </row>
    <row r="126" spans="1:45" x14ac:dyDescent="0.2">
      <c r="A126" s="3"/>
      <c r="B126" s="3"/>
      <c r="C126" s="3"/>
      <c r="D126" s="3"/>
      <c r="E126" s="3"/>
      <c r="F126" s="3"/>
      <c r="G126" s="3"/>
      <c r="H126" s="3"/>
      <c r="I126" s="3"/>
      <c r="J126" s="3"/>
      <c r="K126" s="3"/>
      <c r="L126" s="3"/>
      <c r="M126" s="3"/>
      <c r="N126" s="3"/>
      <c r="O126" s="3"/>
      <c r="P126" s="3"/>
      <c r="Q126" s="3"/>
      <c r="R126" s="3"/>
      <c r="S126" s="3"/>
      <c r="T126" s="3"/>
      <c r="U126" s="3"/>
      <c r="V126" s="3"/>
      <c r="Y126" s="3"/>
      <c r="Z126" s="3"/>
      <c r="AA126" s="3"/>
      <c r="AB126" s="3"/>
      <c r="AC126" s="3"/>
      <c r="AD126" s="3"/>
      <c r="AE126" s="3"/>
      <c r="AF126" s="3"/>
      <c r="AG126" s="3"/>
      <c r="AH126" s="3"/>
      <c r="AI126" s="3"/>
      <c r="AJ126" s="3"/>
      <c r="AK126" s="3"/>
      <c r="AL126" s="3"/>
      <c r="AM126" s="3"/>
      <c r="AN126" s="3"/>
      <c r="AO126" s="3"/>
      <c r="AP126" s="3"/>
      <c r="AQ126" s="3"/>
      <c r="AR126" s="3"/>
      <c r="AS126" s="3"/>
    </row>
    <row r="127" spans="1:45" x14ac:dyDescent="0.2">
      <c r="A127" s="3"/>
      <c r="B127" s="3"/>
      <c r="C127" s="3"/>
      <c r="D127" s="3"/>
      <c r="E127" s="3"/>
      <c r="F127" s="3"/>
      <c r="G127" s="3"/>
      <c r="H127" s="3"/>
      <c r="I127" s="3"/>
      <c r="J127" s="3"/>
      <c r="K127" s="3"/>
      <c r="L127" s="3"/>
      <c r="M127" s="3"/>
      <c r="N127" s="3"/>
      <c r="O127" s="3"/>
      <c r="P127" s="3"/>
      <c r="Q127" s="3"/>
      <c r="R127" s="3"/>
      <c r="S127" s="3"/>
      <c r="T127" s="3"/>
      <c r="U127" s="3"/>
      <c r="V127" s="3"/>
      <c r="Y127" s="3"/>
      <c r="Z127" s="3"/>
      <c r="AA127" s="3"/>
      <c r="AB127" s="3"/>
      <c r="AC127" s="3"/>
      <c r="AD127" s="3"/>
      <c r="AE127" s="3"/>
      <c r="AF127" s="3"/>
      <c r="AG127" s="3"/>
      <c r="AH127" s="3"/>
      <c r="AI127" s="3"/>
      <c r="AJ127" s="3"/>
      <c r="AK127" s="3"/>
      <c r="AL127" s="3"/>
      <c r="AM127" s="3"/>
      <c r="AN127" s="3"/>
      <c r="AO127" s="3"/>
      <c r="AP127" s="3"/>
      <c r="AQ127" s="3"/>
      <c r="AR127" s="3"/>
      <c r="AS127" s="3"/>
    </row>
    <row r="128" spans="1:45" x14ac:dyDescent="0.2">
      <c r="A128" s="3"/>
      <c r="B128" s="3"/>
      <c r="C128" s="3"/>
      <c r="D128" s="3"/>
      <c r="E128" s="3"/>
      <c r="F128" s="3"/>
      <c r="G128" s="3"/>
      <c r="H128" s="3"/>
      <c r="I128" s="3"/>
      <c r="J128" s="3"/>
      <c r="K128" s="3"/>
      <c r="L128" s="3"/>
      <c r="M128" s="3"/>
      <c r="N128" s="3"/>
      <c r="O128" s="3"/>
      <c r="P128" s="3"/>
      <c r="Q128" s="3"/>
      <c r="R128" s="3"/>
      <c r="S128" s="3"/>
      <c r="T128" s="3"/>
      <c r="U128" s="3"/>
      <c r="V128" s="3"/>
      <c r="Y128" s="3"/>
      <c r="Z128" s="3"/>
      <c r="AA128" s="3"/>
      <c r="AB128" s="3"/>
      <c r="AC128" s="3"/>
      <c r="AD128" s="3"/>
      <c r="AE128" s="3"/>
      <c r="AF128" s="3"/>
      <c r="AG128" s="3"/>
      <c r="AH128" s="3"/>
      <c r="AI128" s="3"/>
      <c r="AJ128" s="3"/>
      <c r="AK128" s="3"/>
      <c r="AL128" s="3"/>
      <c r="AM128" s="3"/>
      <c r="AN128" s="3"/>
      <c r="AO128" s="3"/>
      <c r="AP128" s="3"/>
      <c r="AQ128" s="3"/>
      <c r="AR128" s="3"/>
      <c r="AS128" s="3"/>
    </row>
    <row r="129" spans="1:45" x14ac:dyDescent="0.2">
      <c r="A129" s="3"/>
      <c r="B129" s="3"/>
      <c r="C129" s="3"/>
      <c r="D129" s="3"/>
      <c r="E129" s="3"/>
      <c r="F129" s="3"/>
      <c r="G129" s="3"/>
      <c r="H129" s="3"/>
      <c r="I129" s="3"/>
      <c r="J129" s="3"/>
      <c r="K129" s="3"/>
      <c r="L129" s="3"/>
      <c r="M129" s="3"/>
      <c r="N129" s="3"/>
      <c r="O129" s="3"/>
      <c r="P129" s="3"/>
      <c r="Q129" s="3"/>
      <c r="R129" s="3"/>
      <c r="S129" s="3"/>
      <c r="T129" s="3"/>
      <c r="U129" s="3"/>
      <c r="V129" s="3"/>
      <c r="Y129" s="3"/>
      <c r="Z129" s="3"/>
      <c r="AA129" s="3"/>
      <c r="AB129" s="3"/>
      <c r="AC129" s="3"/>
      <c r="AD129" s="3"/>
      <c r="AE129" s="3"/>
      <c r="AF129" s="3"/>
      <c r="AG129" s="3"/>
      <c r="AH129" s="3"/>
      <c r="AI129" s="3"/>
      <c r="AJ129" s="3"/>
      <c r="AK129" s="3"/>
      <c r="AL129" s="3"/>
      <c r="AM129" s="3"/>
      <c r="AN129" s="3"/>
      <c r="AO129" s="3"/>
      <c r="AP129" s="3"/>
      <c r="AQ129" s="3"/>
      <c r="AR129" s="3"/>
      <c r="AS129" s="3"/>
    </row>
    <row r="130" spans="1:45" x14ac:dyDescent="0.2">
      <c r="A130" s="3"/>
      <c r="B130" s="3"/>
      <c r="C130" s="3"/>
      <c r="D130" s="3"/>
      <c r="E130" s="3"/>
      <c r="F130" s="3"/>
      <c r="G130" s="3"/>
      <c r="H130" s="3"/>
      <c r="I130" s="3"/>
      <c r="J130" s="3"/>
      <c r="K130" s="3"/>
      <c r="L130" s="3"/>
      <c r="M130" s="3"/>
      <c r="N130" s="3"/>
      <c r="O130" s="3"/>
      <c r="P130" s="3"/>
      <c r="Q130" s="3"/>
      <c r="R130" s="3"/>
      <c r="S130" s="3"/>
      <c r="T130" s="3"/>
      <c r="U130" s="3"/>
      <c r="V130" s="3"/>
      <c r="Y130" s="3"/>
      <c r="Z130" s="3"/>
      <c r="AA130" s="3"/>
      <c r="AB130" s="3"/>
      <c r="AC130" s="3"/>
      <c r="AD130" s="3"/>
      <c r="AE130" s="3"/>
      <c r="AF130" s="3"/>
      <c r="AG130" s="3"/>
      <c r="AH130" s="3"/>
      <c r="AI130" s="3"/>
      <c r="AJ130" s="3"/>
      <c r="AK130" s="3"/>
      <c r="AL130" s="3"/>
      <c r="AM130" s="3"/>
      <c r="AN130" s="3"/>
      <c r="AO130" s="3"/>
      <c r="AP130" s="3"/>
      <c r="AQ130" s="3"/>
      <c r="AR130" s="3"/>
      <c r="AS130" s="3"/>
    </row>
    <row r="131" spans="1:45" x14ac:dyDescent="0.2">
      <c r="A131" s="3"/>
      <c r="B131" s="3"/>
      <c r="C131" s="3"/>
      <c r="D131" s="3"/>
      <c r="E131" s="3"/>
      <c r="F131" s="3"/>
      <c r="G131" s="3"/>
      <c r="H131" s="3"/>
      <c r="I131" s="3"/>
      <c r="J131" s="3"/>
      <c r="K131" s="3"/>
      <c r="L131" s="3"/>
      <c r="M131" s="3"/>
      <c r="N131" s="3"/>
      <c r="O131" s="3"/>
      <c r="P131" s="3"/>
      <c r="Q131" s="3"/>
      <c r="R131" s="3"/>
      <c r="S131" s="3"/>
      <c r="T131" s="3"/>
      <c r="U131" s="3"/>
      <c r="V131" s="3"/>
      <c r="Y131" s="3"/>
      <c r="Z131" s="3"/>
      <c r="AA131" s="3"/>
      <c r="AB131" s="3"/>
      <c r="AC131" s="3"/>
      <c r="AD131" s="3"/>
      <c r="AE131" s="3"/>
      <c r="AF131" s="3"/>
      <c r="AG131" s="3"/>
      <c r="AH131" s="3"/>
      <c r="AI131" s="3"/>
      <c r="AJ131" s="3"/>
      <c r="AK131" s="3"/>
      <c r="AL131" s="3"/>
      <c r="AM131" s="3"/>
      <c r="AN131" s="3"/>
      <c r="AO131" s="3"/>
      <c r="AP131" s="3"/>
      <c r="AQ131" s="3"/>
      <c r="AR131" s="3"/>
      <c r="AS131" s="3"/>
    </row>
    <row r="132" spans="1:45" x14ac:dyDescent="0.2">
      <c r="A132" s="3"/>
      <c r="B132" s="3"/>
      <c r="C132" s="3"/>
      <c r="D132" s="3"/>
      <c r="E132" s="3"/>
      <c r="F132" s="3"/>
      <c r="G132" s="3"/>
      <c r="H132" s="3"/>
      <c r="I132" s="3"/>
      <c r="J132" s="3"/>
      <c r="K132" s="3"/>
      <c r="L132" s="3"/>
      <c r="M132" s="3"/>
      <c r="N132" s="3"/>
      <c r="O132" s="3"/>
      <c r="P132" s="3"/>
      <c r="Q132" s="3"/>
      <c r="R132" s="3"/>
      <c r="S132" s="3"/>
      <c r="T132" s="3"/>
      <c r="U132" s="3"/>
      <c r="V132" s="3"/>
      <c r="Y132" s="3"/>
      <c r="Z132" s="3"/>
      <c r="AA132" s="3"/>
      <c r="AB132" s="3"/>
      <c r="AC132" s="3"/>
      <c r="AD132" s="3"/>
      <c r="AE132" s="3"/>
      <c r="AF132" s="3"/>
      <c r="AG132" s="3"/>
      <c r="AH132" s="3"/>
      <c r="AI132" s="3"/>
      <c r="AJ132" s="3"/>
      <c r="AK132" s="3"/>
      <c r="AL132" s="3"/>
      <c r="AM132" s="3"/>
      <c r="AN132" s="3"/>
      <c r="AO132" s="3"/>
      <c r="AP132" s="3"/>
      <c r="AQ132" s="3"/>
      <c r="AR132" s="3"/>
      <c r="AS132" s="3"/>
    </row>
    <row r="133" spans="1:45" x14ac:dyDescent="0.2">
      <c r="A133" s="3"/>
      <c r="B133" s="3"/>
      <c r="C133" s="3"/>
      <c r="D133" s="3"/>
      <c r="E133" s="3"/>
      <c r="F133" s="3"/>
      <c r="G133" s="3"/>
      <c r="H133" s="3"/>
      <c r="I133" s="3"/>
      <c r="J133" s="3"/>
      <c r="K133" s="3"/>
      <c r="L133" s="3"/>
      <c r="M133" s="3"/>
      <c r="N133" s="3"/>
      <c r="O133" s="3"/>
      <c r="P133" s="3"/>
      <c r="Q133" s="3"/>
      <c r="R133" s="3"/>
      <c r="S133" s="3"/>
      <c r="T133" s="3"/>
      <c r="U133" s="3"/>
      <c r="V133" s="3"/>
      <c r="Y133" s="3"/>
      <c r="Z133" s="3"/>
      <c r="AA133" s="3"/>
      <c r="AB133" s="3"/>
      <c r="AC133" s="3"/>
      <c r="AD133" s="3"/>
      <c r="AE133" s="3"/>
      <c r="AF133" s="3"/>
      <c r="AG133" s="3"/>
      <c r="AH133" s="3"/>
      <c r="AI133" s="3"/>
      <c r="AJ133" s="3"/>
      <c r="AK133" s="3"/>
      <c r="AL133" s="3"/>
      <c r="AM133" s="3"/>
      <c r="AN133" s="3"/>
      <c r="AO133" s="3"/>
      <c r="AP133" s="3"/>
      <c r="AQ133" s="3"/>
      <c r="AR133" s="3"/>
      <c r="AS133" s="3"/>
    </row>
    <row r="134" spans="1:45" x14ac:dyDescent="0.2">
      <c r="A134" s="3"/>
      <c r="B134" s="3"/>
      <c r="C134" s="3"/>
      <c r="D134" s="3"/>
      <c r="E134" s="3"/>
      <c r="F134" s="3"/>
      <c r="G134" s="3"/>
      <c r="H134" s="3"/>
      <c r="I134" s="3"/>
      <c r="J134" s="3"/>
      <c r="K134" s="3"/>
      <c r="L134" s="3"/>
      <c r="M134" s="3"/>
      <c r="N134" s="3"/>
      <c r="O134" s="3"/>
      <c r="P134" s="3"/>
      <c r="Q134" s="3"/>
      <c r="R134" s="3"/>
      <c r="S134" s="3"/>
      <c r="T134" s="3"/>
      <c r="U134" s="3"/>
      <c r="V134" s="3"/>
      <c r="Y134" s="3"/>
      <c r="Z134" s="3"/>
      <c r="AA134" s="3"/>
      <c r="AB134" s="3"/>
      <c r="AC134" s="3"/>
      <c r="AD134" s="3"/>
      <c r="AE134" s="3"/>
      <c r="AF134" s="3"/>
      <c r="AG134" s="3"/>
      <c r="AH134" s="3"/>
      <c r="AI134" s="3"/>
      <c r="AJ134" s="3"/>
      <c r="AK134" s="3"/>
      <c r="AL134" s="3"/>
      <c r="AM134" s="3"/>
      <c r="AN134" s="3"/>
      <c r="AO134" s="3"/>
      <c r="AP134" s="3"/>
      <c r="AQ134" s="3"/>
      <c r="AR134" s="3"/>
      <c r="AS134" s="3"/>
    </row>
    <row r="135" spans="1:45" x14ac:dyDescent="0.2">
      <c r="A135" s="3"/>
      <c r="B135" s="3"/>
      <c r="C135" s="3"/>
      <c r="D135" s="3"/>
      <c r="E135" s="3"/>
      <c r="F135" s="3"/>
      <c r="G135" s="3"/>
      <c r="H135" s="3"/>
      <c r="I135" s="3"/>
      <c r="J135" s="3"/>
      <c r="K135" s="3"/>
      <c r="L135" s="3"/>
      <c r="M135" s="3"/>
      <c r="N135" s="3"/>
      <c r="O135" s="3"/>
      <c r="P135" s="3"/>
      <c r="Q135" s="3"/>
      <c r="R135" s="3"/>
      <c r="S135" s="3"/>
      <c r="T135" s="3"/>
      <c r="U135" s="3"/>
      <c r="V135" s="3"/>
      <c r="Y135" s="3"/>
      <c r="Z135" s="3"/>
      <c r="AA135" s="3"/>
      <c r="AB135" s="3"/>
      <c r="AC135" s="3"/>
      <c r="AD135" s="3"/>
      <c r="AE135" s="3"/>
      <c r="AF135" s="3"/>
      <c r="AG135" s="3"/>
      <c r="AH135" s="3"/>
      <c r="AI135" s="3"/>
      <c r="AJ135" s="3"/>
      <c r="AK135" s="3"/>
      <c r="AL135" s="3"/>
      <c r="AM135" s="3"/>
      <c r="AN135" s="3"/>
      <c r="AO135" s="3"/>
      <c r="AP135" s="3"/>
      <c r="AQ135" s="3"/>
      <c r="AR135" s="3"/>
      <c r="AS135" s="3"/>
    </row>
    <row r="136" spans="1:45" x14ac:dyDescent="0.2">
      <c r="A136" s="3"/>
      <c r="B136" s="3"/>
      <c r="C136" s="3"/>
      <c r="D136" s="3"/>
      <c r="E136" s="3"/>
      <c r="F136" s="3"/>
      <c r="G136" s="3"/>
      <c r="H136" s="3"/>
      <c r="I136" s="3"/>
      <c r="J136" s="3"/>
      <c r="K136" s="3"/>
      <c r="L136" s="3"/>
      <c r="M136" s="3"/>
      <c r="N136" s="3"/>
      <c r="O136" s="3"/>
      <c r="P136" s="3"/>
      <c r="Q136" s="3"/>
      <c r="R136" s="3"/>
      <c r="S136" s="3"/>
      <c r="T136" s="3"/>
      <c r="U136" s="3"/>
      <c r="V136" s="3"/>
      <c r="Y136" s="3"/>
      <c r="Z136" s="3"/>
      <c r="AA136" s="3"/>
      <c r="AB136" s="3"/>
      <c r="AC136" s="3"/>
      <c r="AD136" s="3"/>
      <c r="AE136" s="3"/>
      <c r="AF136" s="3"/>
      <c r="AG136" s="3"/>
      <c r="AH136" s="3"/>
      <c r="AI136" s="3"/>
      <c r="AJ136" s="3"/>
      <c r="AK136" s="3"/>
      <c r="AL136" s="3"/>
      <c r="AM136" s="3"/>
      <c r="AN136" s="3"/>
      <c r="AO136" s="3"/>
      <c r="AP136" s="3"/>
      <c r="AQ136" s="3"/>
      <c r="AR136" s="3"/>
      <c r="AS136" s="3"/>
    </row>
    <row r="137" spans="1:45" x14ac:dyDescent="0.2">
      <c r="A137" s="3"/>
      <c r="B137" s="3"/>
      <c r="C137" s="3"/>
      <c r="D137" s="3"/>
      <c r="E137" s="3"/>
      <c r="F137" s="3"/>
      <c r="G137" s="3"/>
      <c r="H137" s="3"/>
      <c r="I137" s="3"/>
      <c r="J137" s="3"/>
      <c r="K137" s="3"/>
      <c r="L137" s="3"/>
      <c r="M137" s="3"/>
      <c r="N137" s="3"/>
      <c r="O137" s="3"/>
      <c r="P137" s="3"/>
      <c r="Q137" s="3"/>
      <c r="R137" s="3"/>
      <c r="S137" s="3"/>
      <c r="T137" s="3"/>
      <c r="U137" s="3"/>
      <c r="V137" s="3"/>
      <c r="Y137" s="3"/>
      <c r="Z137" s="3"/>
      <c r="AA137" s="3"/>
      <c r="AB137" s="3"/>
      <c r="AC137" s="3"/>
      <c r="AD137" s="3"/>
      <c r="AE137" s="3"/>
      <c r="AF137" s="3"/>
      <c r="AG137" s="3"/>
      <c r="AH137" s="3"/>
      <c r="AI137" s="3"/>
      <c r="AJ137" s="3"/>
      <c r="AK137" s="3"/>
      <c r="AL137" s="3"/>
      <c r="AM137" s="3"/>
      <c r="AN137" s="3"/>
      <c r="AO137" s="3"/>
      <c r="AP137" s="3"/>
      <c r="AQ137" s="3"/>
      <c r="AR137" s="3"/>
      <c r="AS137" s="3"/>
    </row>
    <row r="138" spans="1:45" x14ac:dyDescent="0.2">
      <c r="A138" s="3"/>
      <c r="B138" s="3"/>
      <c r="C138" s="3"/>
      <c r="D138" s="3"/>
      <c r="E138" s="3"/>
      <c r="F138" s="3"/>
      <c r="G138" s="3"/>
      <c r="H138" s="3"/>
      <c r="I138" s="3"/>
      <c r="J138" s="3"/>
      <c r="K138" s="3"/>
      <c r="L138" s="3"/>
      <c r="M138" s="3"/>
      <c r="N138" s="3"/>
      <c r="O138" s="3"/>
      <c r="P138" s="3"/>
      <c r="Q138" s="3"/>
      <c r="R138" s="3"/>
      <c r="S138" s="3"/>
      <c r="T138" s="3"/>
      <c r="U138" s="3"/>
      <c r="V138" s="3"/>
      <c r="Y138" s="3"/>
      <c r="Z138" s="3"/>
      <c r="AA138" s="3"/>
      <c r="AB138" s="3"/>
      <c r="AC138" s="3"/>
      <c r="AD138" s="3"/>
      <c r="AE138" s="3"/>
      <c r="AF138" s="3"/>
      <c r="AG138" s="3"/>
      <c r="AH138" s="3"/>
      <c r="AI138" s="3"/>
      <c r="AJ138" s="3"/>
      <c r="AK138" s="3"/>
      <c r="AL138" s="3"/>
      <c r="AM138" s="3"/>
      <c r="AN138" s="3"/>
      <c r="AO138" s="3"/>
      <c r="AP138" s="3"/>
      <c r="AQ138" s="3"/>
      <c r="AR138" s="3"/>
      <c r="AS138" s="3"/>
    </row>
    <row r="139" spans="1:45" x14ac:dyDescent="0.2">
      <c r="A139" s="3"/>
      <c r="B139" s="3"/>
      <c r="C139" s="3"/>
      <c r="D139" s="3"/>
      <c r="E139" s="3"/>
      <c r="F139" s="3"/>
      <c r="G139" s="3"/>
      <c r="H139" s="3"/>
      <c r="I139" s="3"/>
      <c r="J139" s="3"/>
      <c r="K139" s="3"/>
      <c r="L139" s="3"/>
      <c r="M139" s="3"/>
      <c r="N139" s="3"/>
      <c r="O139" s="3"/>
      <c r="P139" s="3"/>
      <c r="Q139" s="3"/>
      <c r="R139" s="3"/>
      <c r="S139" s="3"/>
      <c r="T139" s="3"/>
      <c r="U139" s="3"/>
      <c r="V139" s="3"/>
      <c r="Y139" s="3"/>
      <c r="Z139" s="3"/>
      <c r="AA139" s="3"/>
      <c r="AB139" s="3"/>
      <c r="AC139" s="3"/>
      <c r="AD139" s="3"/>
      <c r="AE139" s="3"/>
      <c r="AF139" s="3"/>
      <c r="AG139" s="3"/>
      <c r="AH139" s="3"/>
      <c r="AI139" s="3"/>
      <c r="AJ139" s="3"/>
      <c r="AK139" s="3"/>
      <c r="AL139" s="3"/>
      <c r="AM139" s="3"/>
      <c r="AN139" s="3"/>
      <c r="AO139" s="3"/>
      <c r="AP139" s="3"/>
      <c r="AQ139" s="3"/>
      <c r="AR139" s="3"/>
      <c r="AS139" s="3"/>
    </row>
    <row r="140" spans="1:45" x14ac:dyDescent="0.2">
      <c r="A140" s="3"/>
      <c r="B140" s="3"/>
      <c r="C140" s="3"/>
      <c r="D140" s="3"/>
      <c r="E140" s="3"/>
      <c r="F140" s="3"/>
      <c r="G140" s="3"/>
      <c r="H140" s="3"/>
      <c r="I140" s="3"/>
      <c r="J140" s="3"/>
      <c r="K140" s="3"/>
      <c r="L140" s="3"/>
      <c r="M140" s="3"/>
      <c r="N140" s="3"/>
      <c r="O140" s="3"/>
      <c r="P140" s="3"/>
      <c r="Q140" s="3"/>
      <c r="R140" s="3"/>
      <c r="S140" s="3"/>
      <c r="T140" s="3"/>
      <c r="U140" s="3"/>
      <c r="V140" s="3"/>
      <c r="Y140" s="3"/>
      <c r="Z140" s="3"/>
      <c r="AA140" s="3"/>
      <c r="AB140" s="3"/>
      <c r="AC140" s="3"/>
      <c r="AD140" s="3"/>
      <c r="AE140" s="3"/>
      <c r="AF140" s="3"/>
      <c r="AG140" s="3"/>
      <c r="AH140" s="3"/>
      <c r="AI140" s="3"/>
      <c r="AJ140" s="3"/>
      <c r="AK140" s="3"/>
      <c r="AL140" s="3"/>
      <c r="AM140" s="3"/>
      <c r="AN140" s="3"/>
      <c r="AO140" s="3"/>
      <c r="AP140" s="3"/>
      <c r="AQ140" s="3"/>
      <c r="AR140" s="3"/>
      <c r="AS140" s="3"/>
    </row>
    <row r="141" spans="1:45" x14ac:dyDescent="0.2">
      <c r="A141" s="3"/>
      <c r="B141" s="3"/>
      <c r="C141" s="3"/>
      <c r="D141" s="3"/>
      <c r="E141" s="3"/>
      <c r="F141" s="3"/>
      <c r="G141" s="3"/>
      <c r="H141" s="3"/>
      <c r="I141" s="3"/>
      <c r="J141" s="3"/>
      <c r="K141" s="3"/>
      <c r="L141" s="3"/>
      <c r="M141" s="3"/>
      <c r="N141" s="3"/>
      <c r="O141" s="3"/>
      <c r="P141" s="3"/>
      <c r="Q141" s="3"/>
      <c r="R141" s="3"/>
      <c r="S141" s="3"/>
      <c r="T141" s="3"/>
      <c r="U141" s="3"/>
      <c r="V141" s="3"/>
      <c r="Y141" s="3"/>
      <c r="Z141" s="3"/>
      <c r="AA141" s="3"/>
      <c r="AB141" s="3"/>
      <c r="AC141" s="3"/>
      <c r="AD141" s="3"/>
      <c r="AE141" s="3"/>
      <c r="AF141" s="3"/>
      <c r="AG141" s="3"/>
      <c r="AH141" s="3"/>
      <c r="AI141" s="3"/>
      <c r="AJ141" s="3"/>
      <c r="AK141" s="3"/>
      <c r="AL141" s="3"/>
      <c r="AM141" s="3"/>
      <c r="AN141" s="3"/>
      <c r="AO141" s="3"/>
      <c r="AP141" s="3"/>
      <c r="AQ141" s="3"/>
      <c r="AR141" s="3"/>
      <c r="AS141" s="3"/>
    </row>
    <row r="142" spans="1:45" x14ac:dyDescent="0.2">
      <c r="A142" s="3"/>
      <c r="B142" s="3"/>
      <c r="C142" s="3"/>
      <c r="D142" s="3"/>
      <c r="E142" s="3"/>
      <c r="F142" s="3"/>
      <c r="G142" s="3"/>
      <c r="H142" s="3"/>
      <c r="I142" s="3"/>
      <c r="J142" s="3"/>
      <c r="K142" s="3"/>
      <c r="L142" s="3"/>
      <c r="M142" s="3"/>
      <c r="N142" s="3"/>
      <c r="O142" s="3"/>
      <c r="P142" s="3"/>
      <c r="Q142" s="3"/>
      <c r="R142" s="3"/>
      <c r="S142" s="3"/>
      <c r="T142" s="3"/>
      <c r="U142" s="3"/>
      <c r="V142" s="3"/>
      <c r="Y142" s="3"/>
      <c r="Z142" s="3"/>
      <c r="AA142" s="3"/>
      <c r="AB142" s="3"/>
      <c r="AC142" s="3"/>
      <c r="AD142" s="3"/>
      <c r="AE142" s="3"/>
      <c r="AF142" s="3"/>
      <c r="AG142" s="3"/>
      <c r="AH142" s="3"/>
      <c r="AI142" s="3"/>
      <c r="AJ142" s="3"/>
      <c r="AK142" s="3"/>
      <c r="AL142" s="3"/>
      <c r="AM142" s="3"/>
      <c r="AN142" s="3"/>
      <c r="AO142" s="3"/>
      <c r="AP142" s="3"/>
      <c r="AQ142" s="3"/>
      <c r="AR142" s="3"/>
      <c r="AS142" s="3"/>
    </row>
    <row r="143" spans="1:45" x14ac:dyDescent="0.2">
      <c r="A143" s="3"/>
      <c r="B143" s="3"/>
      <c r="C143" s="3"/>
      <c r="D143" s="3"/>
      <c r="E143" s="3"/>
      <c r="F143" s="3"/>
      <c r="G143" s="3"/>
      <c r="H143" s="3"/>
      <c r="I143" s="3"/>
      <c r="J143" s="3"/>
      <c r="K143" s="3"/>
      <c r="L143" s="3"/>
      <c r="M143" s="3"/>
      <c r="N143" s="3"/>
      <c r="O143" s="3"/>
      <c r="P143" s="3"/>
      <c r="Q143" s="3"/>
      <c r="R143" s="3"/>
      <c r="S143" s="3"/>
      <c r="T143" s="3"/>
      <c r="U143" s="3"/>
      <c r="V143" s="3"/>
      <c r="Y143" s="3"/>
      <c r="Z143" s="3"/>
      <c r="AA143" s="3"/>
      <c r="AB143" s="3"/>
      <c r="AC143" s="3"/>
      <c r="AD143" s="3"/>
      <c r="AE143" s="3"/>
      <c r="AF143" s="3"/>
      <c r="AG143" s="3"/>
      <c r="AH143" s="3"/>
      <c r="AI143" s="3"/>
      <c r="AJ143" s="3"/>
      <c r="AK143" s="3"/>
      <c r="AL143" s="3"/>
      <c r="AM143" s="3"/>
      <c r="AN143" s="3"/>
      <c r="AO143" s="3"/>
      <c r="AP143" s="3"/>
      <c r="AQ143" s="3"/>
      <c r="AR143" s="3"/>
      <c r="AS143" s="3"/>
    </row>
    <row r="144" spans="1:45" x14ac:dyDescent="0.2">
      <c r="A144" s="3"/>
      <c r="B144" s="3"/>
      <c r="C144" s="3"/>
      <c r="D144" s="3"/>
      <c r="E144" s="3"/>
      <c r="F144" s="3"/>
      <c r="G144" s="3"/>
      <c r="H144" s="3"/>
      <c r="I144" s="3"/>
      <c r="J144" s="3"/>
      <c r="K144" s="3"/>
      <c r="L144" s="3"/>
      <c r="M144" s="3"/>
      <c r="N144" s="3"/>
      <c r="O144" s="3"/>
      <c r="P144" s="3"/>
      <c r="Q144" s="3"/>
      <c r="R144" s="3"/>
      <c r="S144" s="3"/>
      <c r="T144" s="3"/>
      <c r="U144" s="3"/>
      <c r="V144" s="3"/>
      <c r="Y144" s="3"/>
      <c r="Z144" s="3"/>
      <c r="AA144" s="3"/>
      <c r="AB144" s="3"/>
      <c r="AC144" s="3"/>
      <c r="AD144" s="3"/>
      <c r="AE144" s="3"/>
      <c r="AF144" s="3"/>
      <c r="AG144" s="3"/>
      <c r="AH144" s="3"/>
      <c r="AI144" s="3"/>
      <c r="AJ144" s="3"/>
      <c r="AK144" s="3"/>
      <c r="AL144" s="3"/>
      <c r="AM144" s="3"/>
      <c r="AN144" s="3"/>
      <c r="AO144" s="3"/>
      <c r="AP144" s="3"/>
      <c r="AQ144" s="3"/>
      <c r="AR144" s="3"/>
      <c r="AS144" s="3"/>
    </row>
    <row r="145" spans="1:45" x14ac:dyDescent="0.2">
      <c r="A145" s="3"/>
      <c r="B145" s="3"/>
      <c r="C145" s="3"/>
      <c r="D145" s="3"/>
      <c r="E145" s="3"/>
      <c r="F145" s="3"/>
      <c r="G145" s="3"/>
      <c r="H145" s="3"/>
      <c r="I145" s="3"/>
      <c r="J145" s="3"/>
      <c r="K145" s="3"/>
      <c r="L145" s="3"/>
      <c r="M145" s="3"/>
      <c r="N145" s="3"/>
      <c r="O145" s="3"/>
      <c r="P145" s="3"/>
      <c r="Q145" s="3"/>
      <c r="R145" s="3"/>
      <c r="S145" s="3"/>
      <c r="T145" s="3"/>
      <c r="U145" s="3"/>
      <c r="V145" s="3"/>
      <c r="Y145" s="3"/>
      <c r="Z145" s="3"/>
      <c r="AA145" s="3"/>
      <c r="AB145" s="3"/>
      <c r="AC145" s="3"/>
      <c r="AD145" s="3"/>
      <c r="AE145" s="3"/>
      <c r="AF145" s="3"/>
      <c r="AG145" s="3"/>
      <c r="AH145" s="3"/>
      <c r="AI145" s="3"/>
      <c r="AJ145" s="3"/>
      <c r="AK145" s="3"/>
      <c r="AL145" s="3"/>
      <c r="AM145" s="3"/>
      <c r="AN145" s="3"/>
      <c r="AO145" s="3"/>
      <c r="AP145" s="3"/>
      <c r="AQ145" s="3"/>
      <c r="AR145" s="3"/>
      <c r="AS145" s="3"/>
    </row>
    <row r="146" spans="1:45" x14ac:dyDescent="0.2">
      <c r="A146" s="3"/>
      <c r="B146" s="3"/>
      <c r="C146" s="3"/>
      <c r="D146" s="3"/>
      <c r="E146" s="3"/>
      <c r="F146" s="3"/>
      <c r="G146" s="3"/>
      <c r="H146" s="3"/>
      <c r="I146" s="3"/>
      <c r="J146" s="3"/>
      <c r="K146" s="3"/>
      <c r="L146" s="3"/>
      <c r="M146" s="3"/>
      <c r="N146" s="3"/>
      <c r="O146" s="3"/>
      <c r="P146" s="3"/>
      <c r="Q146" s="3"/>
      <c r="R146" s="3"/>
      <c r="S146" s="3"/>
      <c r="T146" s="3"/>
      <c r="U146" s="3"/>
      <c r="V146" s="3"/>
      <c r="Y146" s="3"/>
      <c r="Z146" s="3"/>
      <c r="AA146" s="3"/>
      <c r="AB146" s="3"/>
      <c r="AC146" s="3"/>
      <c r="AD146" s="3"/>
      <c r="AE146" s="3"/>
      <c r="AF146" s="3"/>
      <c r="AG146" s="3"/>
      <c r="AH146" s="3"/>
      <c r="AI146" s="3"/>
      <c r="AJ146" s="3"/>
      <c r="AK146" s="3"/>
      <c r="AL146" s="3"/>
      <c r="AM146" s="3"/>
      <c r="AN146" s="3"/>
      <c r="AO146" s="3"/>
      <c r="AP146" s="3"/>
      <c r="AQ146" s="3"/>
      <c r="AR146" s="3"/>
      <c r="AS146" s="3"/>
    </row>
    <row r="147" spans="1:45" x14ac:dyDescent="0.2">
      <c r="A147" s="3"/>
      <c r="B147" s="3"/>
      <c r="C147" s="3"/>
      <c r="D147" s="3"/>
      <c r="E147" s="3"/>
      <c r="F147" s="3"/>
      <c r="G147" s="3"/>
      <c r="H147" s="3"/>
      <c r="I147" s="3"/>
      <c r="J147" s="3"/>
      <c r="K147" s="3"/>
      <c r="L147" s="3"/>
      <c r="M147" s="3"/>
      <c r="N147" s="3"/>
      <c r="O147" s="3"/>
      <c r="P147" s="3"/>
      <c r="Q147" s="3"/>
      <c r="R147" s="3"/>
      <c r="S147" s="3"/>
      <c r="T147" s="3"/>
      <c r="U147" s="3"/>
      <c r="V147" s="3"/>
      <c r="Y147" s="3"/>
      <c r="Z147" s="3"/>
      <c r="AA147" s="3"/>
      <c r="AB147" s="3"/>
      <c r="AC147" s="3"/>
      <c r="AD147" s="3"/>
      <c r="AE147" s="3"/>
      <c r="AF147" s="3"/>
      <c r="AG147" s="3"/>
      <c r="AH147" s="3"/>
      <c r="AI147" s="3"/>
      <c r="AJ147" s="3"/>
      <c r="AK147" s="3"/>
      <c r="AL147" s="3"/>
      <c r="AM147" s="3"/>
      <c r="AN147" s="3"/>
      <c r="AO147" s="3"/>
      <c r="AP147" s="3"/>
      <c r="AQ147" s="3"/>
      <c r="AR147" s="3"/>
      <c r="AS147" s="3"/>
    </row>
    <row r="148" spans="1:45" x14ac:dyDescent="0.2">
      <c r="A148" s="3"/>
      <c r="B148" s="3"/>
      <c r="C148" s="3"/>
      <c r="D148" s="3"/>
      <c r="E148" s="3"/>
      <c r="F148" s="3"/>
      <c r="G148" s="3"/>
      <c r="H148" s="3"/>
      <c r="I148" s="3"/>
      <c r="J148" s="3"/>
      <c r="K148" s="3"/>
      <c r="L148" s="3"/>
      <c r="M148" s="3"/>
      <c r="N148" s="3"/>
      <c r="O148" s="3"/>
      <c r="P148" s="3"/>
      <c r="Q148" s="3"/>
      <c r="R148" s="3"/>
      <c r="S148" s="3"/>
      <c r="T148" s="3"/>
      <c r="U148" s="3"/>
      <c r="V148" s="3"/>
      <c r="Y148" s="3"/>
      <c r="Z148" s="3"/>
      <c r="AA148" s="3"/>
      <c r="AB148" s="3"/>
      <c r="AC148" s="3"/>
      <c r="AD148" s="3"/>
      <c r="AE148" s="3"/>
      <c r="AF148" s="3"/>
      <c r="AG148" s="3"/>
      <c r="AH148" s="3"/>
      <c r="AI148" s="3"/>
      <c r="AJ148" s="3"/>
      <c r="AK148" s="3"/>
      <c r="AL148" s="3"/>
      <c r="AM148" s="3"/>
      <c r="AN148" s="3"/>
      <c r="AO148" s="3"/>
      <c r="AP148" s="3"/>
      <c r="AQ148" s="3"/>
      <c r="AR148" s="3"/>
      <c r="AS148" s="3"/>
    </row>
    <row r="149" spans="1:45" x14ac:dyDescent="0.2">
      <c r="A149" s="3"/>
      <c r="B149" s="3"/>
      <c r="C149" s="3"/>
      <c r="D149" s="3"/>
      <c r="E149" s="3"/>
      <c r="F149" s="3"/>
      <c r="G149" s="3"/>
      <c r="H149" s="3"/>
      <c r="I149" s="3"/>
      <c r="J149" s="3"/>
      <c r="K149" s="3"/>
      <c r="L149" s="3"/>
      <c r="M149" s="3"/>
      <c r="N149" s="3"/>
      <c r="O149" s="3"/>
      <c r="P149" s="3"/>
      <c r="Q149" s="3"/>
      <c r="R149" s="3"/>
      <c r="S149" s="3"/>
      <c r="T149" s="3"/>
      <c r="U149" s="3"/>
      <c r="V149" s="3"/>
      <c r="Y149" s="3"/>
      <c r="Z149" s="3"/>
      <c r="AA149" s="3"/>
      <c r="AB149" s="3"/>
      <c r="AC149" s="3"/>
      <c r="AD149" s="3"/>
      <c r="AE149" s="3"/>
      <c r="AF149" s="3"/>
      <c r="AG149" s="3"/>
      <c r="AH149" s="3"/>
      <c r="AI149" s="3"/>
      <c r="AJ149" s="3"/>
      <c r="AK149" s="3"/>
      <c r="AL149" s="3"/>
      <c r="AM149" s="3"/>
      <c r="AN149" s="3"/>
      <c r="AO149" s="3"/>
      <c r="AP149" s="3"/>
      <c r="AQ149" s="3"/>
      <c r="AR149" s="3"/>
      <c r="AS149" s="3"/>
    </row>
    <row r="150" spans="1:45" x14ac:dyDescent="0.2">
      <c r="A150" s="3"/>
      <c r="B150" s="3"/>
      <c r="C150" s="3"/>
      <c r="D150" s="3"/>
      <c r="E150" s="3"/>
      <c r="F150" s="3"/>
      <c r="G150" s="3"/>
      <c r="H150" s="3"/>
      <c r="I150" s="3"/>
      <c r="J150" s="3"/>
      <c r="K150" s="3"/>
      <c r="L150" s="3"/>
      <c r="M150" s="3"/>
      <c r="N150" s="3"/>
      <c r="O150" s="3"/>
      <c r="P150" s="3"/>
      <c r="Q150" s="3"/>
      <c r="R150" s="3"/>
      <c r="S150" s="3"/>
      <c r="T150" s="3"/>
      <c r="U150" s="3"/>
      <c r="V150" s="3"/>
      <c r="Y150" s="3"/>
      <c r="Z150" s="3"/>
      <c r="AA150" s="3"/>
      <c r="AB150" s="3"/>
      <c r="AC150" s="3"/>
      <c r="AD150" s="3"/>
      <c r="AE150" s="3"/>
      <c r="AF150" s="3"/>
      <c r="AG150" s="3"/>
      <c r="AH150" s="3"/>
      <c r="AI150" s="3"/>
      <c r="AJ150" s="3"/>
      <c r="AK150" s="3"/>
      <c r="AL150" s="3"/>
      <c r="AM150" s="3"/>
      <c r="AN150" s="3"/>
      <c r="AO150" s="3"/>
      <c r="AP150" s="3"/>
      <c r="AQ150" s="3"/>
      <c r="AR150" s="3"/>
      <c r="AS150" s="3"/>
    </row>
    <row r="151" spans="1:45" x14ac:dyDescent="0.2">
      <c r="A151" s="3"/>
      <c r="B151" s="3"/>
      <c r="C151" s="3"/>
      <c r="D151" s="3"/>
      <c r="E151" s="3"/>
      <c r="F151" s="3"/>
      <c r="G151" s="3"/>
      <c r="H151" s="3"/>
      <c r="I151" s="3"/>
      <c r="J151" s="3"/>
      <c r="K151" s="3"/>
      <c r="L151" s="3"/>
      <c r="M151" s="3"/>
      <c r="N151" s="3"/>
      <c r="O151" s="3"/>
      <c r="P151" s="3"/>
      <c r="Q151" s="3"/>
      <c r="R151" s="3"/>
      <c r="S151" s="3"/>
      <c r="T151" s="3"/>
      <c r="U151" s="3"/>
      <c r="V151" s="3"/>
      <c r="Y151" s="3"/>
      <c r="Z151" s="3"/>
      <c r="AA151" s="3"/>
      <c r="AB151" s="3"/>
      <c r="AC151" s="3"/>
      <c r="AD151" s="3"/>
      <c r="AE151" s="3"/>
      <c r="AF151" s="3"/>
      <c r="AG151" s="3"/>
      <c r="AH151" s="3"/>
      <c r="AI151" s="3"/>
      <c r="AJ151" s="3"/>
      <c r="AK151" s="3"/>
      <c r="AL151" s="3"/>
      <c r="AM151" s="3"/>
      <c r="AN151" s="3"/>
      <c r="AO151" s="3"/>
      <c r="AP151" s="3"/>
      <c r="AQ151" s="3"/>
      <c r="AR151" s="3"/>
      <c r="AS151" s="3"/>
    </row>
    <row r="152" spans="1:45" x14ac:dyDescent="0.2">
      <c r="A152" s="3"/>
      <c r="B152" s="3"/>
      <c r="C152" s="3"/>
      <c r="D152" s="3"/>
      <c r="E152" s="3"/>
      <c r="F152" s="3"/>
      <c r="G152" s="3"/>
      <c r="H152" s="3"/>
      <c r="I152" s="3"/>
      <c r="J152" s="3"/>
      <c r="K152" s="3"/>
      <c r="L152" s="3"/>
      <c r="M152" s="3"/>
      <c r="N152" s="3"/>
      <c r="O152" s="3"/>
      <c r="P152" s="3"/>
      <c r="Q152" s="3"/>
      <c r="R152" s="3"/>
      <c r="S152" s="3"/>
      <c r="T152" s="3"/>
      <c r="U152" s="3"/>
      <c r="V152" s="3"/>
      <c r="Y152" s="3"/>
      <c r="Z152" s="3"/>
      <c r="AA152" s="3"/>
      <c r="AB152" s="3"/>
      <c r="AC152" s="3"/>
      <c r="AD152" s="3"/>
      <c r="AE152" s="3"/>
      <c r="AF152" s="3"/>
      <c r="AG152" s="3"/>
      <c r="AH152" s="3"/>
      <c r="AI152" s="3"/>
      <c r="AJ152" s="3"/>
      <c r="AK152" s="3"/>
      <c r="AL152" s="3"/>
      <c r="AM152" s="3"/>
      <c r="AN152" s="3"/>
      <c r="AO152" s="3"/>
      <c r="AP152" s="3"/>
      <c r="AQ152" s="3"/>
      <c r="AR152" s="3"/>
      <c r="AS152" s="3"/>
    </row>
    <row r="153" spans="1:45" x14ac:dyDescent="0.2">
      <c r="A153" s="3"/>
      <c r="B153" s="3"/>
      <c r="C153" s="3"/>
      <c r="D153" s="3"/>
      <c r="E153" s="3"/>
      <c r="F153" s="3"/>
      <c r="G153" s="3"/>
      <c r="H153" s="3"/>
      <c r="I153" s="3"/>
      <c r="J153" s="3"/>
      <c r="K153" s="3"/>
      <c r="L153" s="3"/>
      <c r="M153" s="3"/>
      <c r="N153" s="3"/>
      <c r="O153" s="3"/>
      <c r="P153" s="3"/>
      <c r="Q153" s="3"/>
      <c r="R153" s="3"/>
      <c r="S153" s="3"/>
      <c r="T153" s="3"/>
      <c r="U153" s="3"/>
      <c r="V153" s="3"/>
      <c r="Y153" s="3"/>
      <c r="Z153" s="3"/>
      <c r="AA153" s="3"/>
      <c r="AB153" s="3"/>
      <c r="AC153" s="3"/>
      <c r="AD153" s="3"/>
      <c r="AE153" s="3"/>
      <c r="AF153" s="3"/>
      <c r="AG153" s="3"/>
      <c r="AH153" s="3"/>
      <c r="AI153" s="3"/>
      <c r="AJ153" s="3"/>
      <c r="AK153" s="3"/>
      <c r="AL153" s="3"/>
      <c r="AM153" s="3"/>
      <c r="AN153" s="3"/>
      <c r="AO153" s="3"/>
      <c r="AP153" s="3"/>
      <c r="AQ153" s="3"/>
      <c r="AR153" s="3"/>
      <c r="AS153" s="3"/>
    </row>
    <row r="154" spans="1:45" x14ac:dyDescent="0.2">
      <c r="A154" s="3"/>
      <c r="B154" s="3"/>
      <c r="C154" s="3"/>
      <c r="D154" s="3"/>
      <c r="E154" s="3"/>
      <c r="F154" s="3"/>
      <c r="G154" s="3"/>
      <c r="H154" s="3"/>
      <c r="I154" s="3"/>
      <c r="J154" s="3"/>
      <c r="K154" s="3"/>
      <c r="L154" s="3"/>
      <c r="M154" s="3"/>
      <c r="N154" s="3"/>
      <c r="O154" s="3"/>
      <c r="P154" s="3"/>
      <c r="Q154" s="3"/>
      <c r="R154" s="3"/>
      <c r="S154" s="3"/>
      <c r="T154" s="3"/>
      <c r="U154" s="3"/>
      <c r="V154" s="3"/>
      <c r="Y154" s="3"/>
      <c r="Z154" s="3"/>
      <c r="AA154" s="3"/>
      <c r="AB154" s="3"/>
      <c r="AC154" s="3"/>
      <c r="AD154" s="3"/>
      <c r="AE154" s="3"/>
      <c r="AF154" s="3"/>
      <c r="AG154" s="3"/>
      <c r="AH154" s="3"/>
      <c r="AI154" s="3"/>
      <c r="AJ154" s="3"/>
      <c r="AK154" s="3"/>
      <c r="AL154" s="3"/>
      <c r="AM154" s="3"/>
      <c r="AN154" s="3"/>
      <c r="AO154" s="3"/>
      <c r="AP154" s="3"/>
      <c r="AQ154" s="3"/>
      <c r="AR154" s="3"/>
      <c r="AS154" s="3"/>
    </row>
    <row r="155" spans="1:45" x14ac:dyDescent="0.2">
      <c r="A155" s="3"/>
      <c r="B155" s="3"/>
      <c r="C155" s="3"/>
      <c r="D155" s="3"/>
      <c r="E155" s="3"/>
      <c r="F155" s="3"/>
      <c r="G155" s="3"/>
      <c r="H155" s="3"/>
      <c r="I155" s="3"/>
      <c r="J155" s="3"/>
      <c r="K155" s="3"/>
      <c r="L155" s="3"/>
      <c r="M155" s="3"/>
      <c r="N155" s="3"/>
      <c r="O155" s="3"/>
      <c r="P155" s="3"/>
      <c r="Q155" s="3"/>
      <c r="R155" s="3"/>
      <c r="S155" s="3"/>
      <c r="T155" s="3"/>
      <c r="U155" s="3"/>
      <c r="V155" s="3"/>
      <c r="Y155" s="3"/>
      <c r="Z155" s="3"/>
      <c r="AA155" s="3"/>
      <c r="AB155" s="3"/>
      <c r="AC155" s="3"/>
      <c r="AD155" s="3"/>
      <c r="AE155" s="3"/>
      <c r="AF155" s="3"/>
      <c r="AG155" s="3"/>
      <c r="AH155" s="3"/>
      <c r="AI155" s="3"/>
      <c r="AJ155" s="3"/>
      <c r="AK155" s="3"/>
      <c r="AL155" s="3"/>
      <c r="AM155" s="3"/>
      <c r="AN155" s="3"/>
      <c r="AO155" s="3"/>
      <c r="AP155" s="3"/>
      <c r="AQ155" s="3"/>
      <c r="AR155" s="3"/>
      <c r="AS155" s="3"/>
    </row>
    <row r="156" spans="1:45" x14ac:dyDescent="0.2">
      <c r="A156" s="3"/>
      <c r="B156" s="3"/>
      <c r="C156" s="3"/>
      <c r="D156" s="3"/>
      <c r="E156" s="3"/>
      <c r="F156" s="3"/>
      <c r="G156" s="3"/>
      <c r="H156" s="3"/>
      <c r="I156" s="3"/>
      <c r="J156" s="3"/>
      <c r="K156" s="3"/>
      <c r="L156" s="3"/>
      <c r="M156" s="3"/>
      <c r="N156" s="3"/>
      <c r="O156" s="3"/>
      <c r="P156" s="3"/>
      <c r="Q156" s="3"/>
      <c r="R156" s="3"/>
      <c r="S156" s="3"/>
      <c r="T156" s="3"/>
      <c r="U156" s="3"/>
      <c r="V156" s="3"/>
      <c r="Y156" s="3"/>
      <c r="Z156" s="3"/>
      <c r="AA156" s="3"/>
      <c r="AB156" s="3"/>
      <c r="AC156" s="3"/>
      <c r="AD156" s="3"/>
      <c r="AE156" s="3"/>
      <c r="AF156" s="3"/>
      <c r="AG156" s="3"/>
      <c r="AH156" s="3"/>
      <c r="AI156" s="3"/>
      <c r="AJ156" s="3"/>
      <c r="AK156" s="3"/>
      <c r="AL156" s="3"/>
      <c r="AM156" s="3"/>
      <c r="AN156" s="3"/>
      <c r="AO156" s="3"/>
      <c r="AP156" s="3"/>
      <c r="AQ156" s="3"/>
      <c r="AR156" s="3"/>
      <c r="AS156" s="3"/>
    </row>
    <row r="157" spans="1:45" x14ac:dyDescent="0.2">
      <c r="A157" s="3"/>
      <c r="B157" s="3"/>
      <c r="C157" s="3"/>
      <c r="D157" s="3"/>
      <c r="E157" s="3"/>
      <c r="F157" s="3"/>
      <c r="G157" s="3"/>
      <c r="H157" s="3"/>
      <c r="I157" s="3"/>
      <c r="J157" s="3"/>
      <c r="K157" s="3"/>
      <c r="L157" s="3"/>
      <c r="M157" s="3"/>
      <c r="N157" s="3"/>
      <c r="O157" s="3"/>
      <c r="P157" s="3"/>
      <c r="Q157" s="3"/>
      <c r="R157" s="3"/>
      <c r="S157" s="3"/>
      <c r="T157" s="3"/>
      <c r="U157" s="3"/>
      <c r="V157" s="3"/>
      <c r="Y157" s="3"/>
      <c r="Z157" s="3"/>
      <c r="AA157" s="3"/>
      <c r="AB157" s="3"/>
      <c r="AC157" s="3"/>
      <c r="AD157" s="3"/>
      <c r="AE157" s="3"/>
      <c r="AF157" s="3"/>
      <c r="AG157" s="3"/>
      <c r="AH157" s="3"/>
      <c r="AI157" s="3"/>
      <c r="AJ157" s="3"/>
      <c r="AK157" s="3"/>
      <c r="AL157" s="3"/>
      <c r="AM157" s="3"/>
      <c r="AN157" s="3"/>
      <c r="AO157" s="3"/>
      <c r="AP157" s="3"/>
      <c r="AQ157" s="3"/>
      <c r="AR157" s="3"/>
      <c r="AS157" s="3"/>
    </row>
    <row r="158" spans="1:45" x14ac:dyDescent="0.2">
      <c r="A158" s="3"/>
      <c r="B158" s="3"/>
      <c r="C158" s="3"/>
      <c r="D158" s="3"/>
      <c r="E158" s="3"/>
      <c r="F158" s="3"/>
      <c r="G158" s="3"/>
      <c r="H158" s="3"/>
      <c r="I158" s="3"/>
      <c r="J158" s="3"/>
      <c r="K158" s="3"/>
      <c r="L158" s="3"/>
      <c r="M158" s="3"/>
      <c r="N158" s="3"/>
      <c r="O158" s="3"/>
      <c r="P158" s="3"/>
      <c r="Q158" s="3"/>
      <c r="R158" s="3"/>
      <c r="S158" s="3"/>
      <c r="T158" s="3"/>
      <c r="U158" s="3"/>
      <c r="V158" s="3"/>
      <c r="Y158" s="3"/>
      <c r="Z158" s="3"/>
      <c r="AA158" s="3"/>
      <c r="AB158" s="3"/>
      <c r="AC158" s="3"/>
      <c r="AD158" s="3"/>
      <c r="AE158" s="3"/>
      <c r="AF158" s="3"/>
      <c r="AG158" s="3"/>
      <c r="AH158" s="3"/>
      <c r="AI158" s="3"/>
      <c r="AJ158" s="3"/>
      <c r="AK158" s="3"/>
      <c r="AL158" s="3"/>
      <c r="AM158" s="3"/>
      <c r="AN158" s="3"/>
      <c r="AO158" s="3"/>
      <c r="AP158" s="3"/>
      <c r="AQ158" s="3"/>
      <c r="AR158" s="3"/>
      <c r="AS158" s="3"/>
    </row>
    <row r="159" spans="1:45" x14ac:dyDescent="0.2">
      <c r="A159" s="3"/>
      <c r="B159" s="3"/>
      <c r="C159" s="3"/>
      <c r="D159" s="3"/>
      <c r="E159" s="3"/>
      <c r="F159" s="3"/>
      <c r="G159" s="3"/>
      <c r="H159" s="3"/>
      <c r="I159" s="3"/>
      <c r="J159" s="3"/>
      <c r="K159" s="3"/>
      <c r="L159" s="3"/>
      <c r="M159" s="3"/>
      <c r="N159" s="3"/>
      <c r="O159" s="3"/>
      <c r="P159" s="3"/>
      <c r="Q159" s="3"/>
      <c r="R159" s="3"/>
      <c r="S159" s="3"/>
      <c r="T159" s="3"/>
      <c r="U159" s="3"/>
      <c r="V159" s="3"/>
      <c r="Y159" s="3"/>
      <c r="Z159" s="3"/>
      <c r="AA159" s="3"/>
      <c r="AB159" s="3"/>
      <c r="AC159" s="3"/>
      <c r="AD159" s="3"/>
      <c r="AE159" s="3"/>
      <c r="AF159" s="3"/>
      <c r="AG159" s="3"/>
      <c r="AH159" s="3"/>
      <c r="AI159" s="3"/>
      <c r="AJ159" s="3"/>
      <c r="AK159" s="3"/>
      <c r="AL159" s="3"/>
      <c r="AM159" s="3"/>
      <c r="AN159" s="3"/>
      <c r="AO159" s="3"/>
      <c r="AP159" s="3"/>
      <c r="AQ159" s="3"/>
      <c r="AR159" s="3"/>
      <c r="AS159" s="3"/>
    </row>
    <row r="160" spans="1:45" x14ac:dyDescent="0.2">
      <c r="A160" s="3"/>
      <c r="B160" s="3"/>
      <c r="C160" s="3"/>
      <c r="D160" s="3"/>
      <c r="E160" s="3"/>
      <c r="F160" s="3"/>
      <c r="G160" s="3"/>
      <c r="H160" s="3"/>
      <c r="I160" s="3"/>
      <c r="J160" s="3"/>
      <c r="K160" s="3"/>
      <c r="L160" s="3"/>
      <c r="M160" s="3"/>
      <c r="N160" s="3"/>
      <c r="O160" s="3"/>
      <c r="P160" s="3"/>
      <c r="Q160" s="3"/>
      <c r="R160" s="3"/>
      <c r="S160" s="3"/>
      <c r="T160" s="3"/>
      <c r="U160" s="3"/>
      <c r="V160" s="3"/>
      <c r="Y160" s="3"/>
      <c r="Z160" s="3"/>
      <c r="AA160" s="3"/>
      <c r="AB160" s="3"/>
      <c r="AC160" s="3"/>
      <c r="AD160" s="3"/>
      <c r="AE160" s="3"/>
      <c r="AF160" s="3"/>
      <c r="AG160" s="3"/>
      <c r="AH160" s="3"/>
      <c r="AI160" s="3"/>
      <c r="AJ160" s="3"/>
      <c r="AK160" s="3"/>
      <c r="AL160" s="3"/>
      <c r="AM160" s="3"/>
      <c r="AN160" s="3"/>
      <c r="AO160" s="3"/>
      <c r="AP160" s="3"/>
      <c r="AQ160" s="3"/>
      <c r="AR160" s="3"/>
      <c r="AS160" s="3"/>
    </row>
    <row r="161" spans="1:45" x14ac:dyDescent="0.2">
      <c r="A161" s="3"/>
      <c r="B161" s="3"/>
      <c r="C161" s="3"/>
      <c r="D161" s="3"/>
      <c r="E161" s="3"/>
      <c r="F161" s="3"/>
      <c r="G161" s="3"/>
      <c r="H161" s="3"/>
      <c r="I161" s="3"/>
      <c r="J161" s="3"/>
      <c r="K161" s="3"/>
      <c r="L161" s="3"/>
      <c r="M161" s="3"/>
      <c r="N161" s="3"/>
      <c r="O161" s="3"/>
      <c r="P161" s="3"/>
      <c r="Q161" s="3"/>
      <c r="R161" s="3"/>
      <c r="S161" s="3"/>
      <c r="T161" s="3"/>
      <c r="U161" s="3"/>
      <c r="V161" s="3"/>
      <c r="Y161" s="3"/>
      <c r="Z161" s="3"/>
      <c r="AA161" s="3"/>
      <c r="AB161" s="3"/>
      <c r="AC161" s="3"/>
      <c r="AD161" s="3"/>
      <c r="AE161" s="3"/>
      <c r="AF161" s="3"/>
      <c r="AG161" s="3"/>
      <c r="AH161" s="3"/>
      <c r="AI161" s="3"/>
      <c r="AJ161" s="3"/>
      <c r="AK161" s="3"/>
      <c r="AL161" s="3"/>
      <c r="AM161" s="3"/>
      <c r="AN161" s="3"/>
      <c r="AO161" s="3"/>
      <c r="AP161" s="3"/>
      <c r="AQ161" s="3"/>
      <c r="AR161" s="3"/>
      <c r="AS161" s="3"/>
    </row>
    <row r="162" spans="1:45" x14ac:dyDescent="0.2">
      <c r="A162" s="3"/>
      <c r="B162" s="3"/>
      <c r="C162" s="3"/>
      <c r="D162" s="3"/>
      <c r="E162" s="3"/>
      <c r="F162" s="3"/>
      <c r="G162" s="3"/>
      <c r="H162" s="3"/>
      <c r="I162" s="3"/>
      <c r="J162" s="3"/>
      <c r="K162" s="3"/>
      <c r="L162" s="3"/>
      <c r="M162" s="3"/>
      <c r="N162" s="3"/>
      <c r="O162" s="3"/>
      <c r="P162" s="3"/>
      <c r="Q162" s="3"/>
      <c r="R162" s="3"/>
      <c r="S162" s="3"/>
      <c r="T162" s="3"/>
      <c r="U162" s="3"/>
      <c r="V162" s="3"/>
      <c r="Y162" s="3"/>
      <c r="Z162" s="3"/>
      <c r="AA162" s="3"/>
      <c r="AB162" s="3"/>
      <c r="AC162" s="3"/>
      <c r="AD162" s="3"/>
      <c r="AE162" s="3"/>
      <c r="AF162" s="3"/>
      <c r="AG162" s="3"/>
      <c r="AH162" s="3"/>
      <c r="AI162" s="3"/>
      <c r="AJ162" s="3"/>
      <c r="AK162" s="3"/>
      <c r="AL162" s="3"/>
      <c r="AM162" s="3"/>
      <c r="AN162" s="3"/>
      <c r="AO162" s="3"/>
      <c r="AP162" s="3"/>
      <c r="AQ162" s="3"/>
      <c r="AR162" s="3"/>
      <c r="AS162" s="3"/>
    </row>
    <row r="163" spans="1:45" x14ac:dyDescent="0.2">
      <c r="A163" s="3"/>
      <c r="B163" s="3"/>
      <c r="C163" s="3"/>
      <c r="D163" s="3"/>
      <c r="E163" s="3"/>
      <c r="F163" s="3"/>
      <c r="G163" s="3"/>
      <c r="H163" s="3"/>
      <c r="I163" s="3"/>
      <c r="J163" s="3"/>
      <c r="K163" s="3"/>
      <c r="L163" s="3"/>
      <c r="M163" s="3"/>
      <c r="N163" s="3"/>
      <c r="O163" s="3"/>
      <c r="P163" s="3"/>
      <c r="Q163" s="3"/>
      <c r="R163" s="3"/>
      <c r="S163" s="3"/>
      <c r="T163" s="3"/>
      <c r="U163" s="3"/>
      <c r="V163" s="3"/>
      <c r="Y163" s="3"/>
      <c r="Z163" s="3"/>
      <c r="AA163" s="3"/>
      <c r="AB163" s="3"/>
      <c r="AC163" s="3"/>
      <c r="AD163" s="3"/>
      <c r="AE163" s="3"/>
      <c r="AF163" s="3"/>
      <c r="AG163" s="3"/>
      <c r="AH163" s="3"/>
      <c r="AI163" s="3"/>
      <c r="AJ163" s="3"/>
      <c r="AK163" s="3"/>
      <c r="AL163" s="3"/>
      <c r="AM163" s="3"/>
      <c r="AN163" s="3"/>
      <c r="AO163" s="3"/>
      <c r="AP163" s="3"/>
      <c r="AQ163" s="3"/>
      <c r="AR163" s="3"/>
      <c r="AS163" s="3"/>
    </row>
    <row r="164" spans="1:45" x14ac:dyDescent="0.2">
      <c r="A164" s="3"/>
      <c r="B164" s="3"/>
      <c r="C164" s="3"/>
      <c r="D164" s="3"/>
      <c r="E164" s="3"/>
      <c r="F164" s="3"/>
      <c r="G164" s="3"/>
      <c r="H164" s="3"/>
      <c r="I164" s="3"/>
      <c r="J164" s="3"/>
      <c r="K164" s="3"/>
      <c r="L164" s="3"/>
      <c r="M164" s="3"/>
      <c r="N164" s="3"/>
      <c r="O164" s="3"/>
      <c r="P164" s="3"/>
      <c r="Q164" s="3"/>
      <c r="R164" s="3"/>
      <c r="S164" s="3"/>
      <c r="T164" s="3"/>
      <c r="U164" s="3"/>
      <c r="V164" s="3"/>
      <c r="Y164" s="3"/>
      <c r="Z164" s="3"/>
      <c r="AA164" s="3"/>
      <c r="AB164" s="3"/>
      <c r="AC164" s="3"/>
      <c r="AD164" s="3"/>
      <c r="AE164" s="3"/>
      <c r="AF164" s="3"/>
      <c r="AG164" s="3"/>
      <c r="AH164" s="3"/>
      <c r="AI164" s="3"/>
      <c r="AJ164" s="3"/>
      <c r="AK164" s="3"/>
      <c r="AL164" s="3"/>
      <c r="AM164" s="3"/>
      <c r="AN164" s="3"/>
      <c r="AO164" s="3"/>
      <c r="AP164" s="3"/>
      <c r="AQ164" s="3"/>
      <c r="AR164" s="3"/>
      <c r="AS164" s="3"/>
    </row>
    <row r="165" spans="1:45" x14ac:dyDescent="0.2">
      <c r="A165" s="3"/>
      <c r="B165" s="3"/>
      <c r="C165" s="3"/>
      <c r="D165" s="3"/>
      <c r="E165" s="3"/>
      <c r="F165" s="3"/>
      <c r="G165" s="3"/>
      <c r="H165" s="3"/>
      <c r="I165" s="3"/>
      <c r="J165" s="3"/>
      <c r="K165" s="3"/>
      <c r="L165" s="3"/>
      <c r="M165" s="3"/>
      <c r="N165" s="3"/>
      <c r="O165" s="3"/>
      <c r="P165" s="3"/>
      <c r="Q165" s="3"/>
      <c r="R165" s="3"/>
      <c r="S165" s="3"/>
      <c r="T165" s="3"/>
      <c r="U165" s="3"/>
      <c r="V165" s="3"/>
      <c r="Y165" s="3"/>
      <c r="Z165" s="3"/>
      <c r="AA165" s="3"/>
      <c r="AB165" s="3"/>
      <c r="AC165" s="3"/>
      <c r="AD165" s="3"/>
      <c r="AE165" s="3"/>
      <c r="AF165" s="3"/>
      <c r="AG165" s="3"/>
      <c r="AH165" s="3"/>
      <c r="AI165" s="3"/>
      <c r="AJ165" s="3"/>
      <c r="AK165" s="3"/>
      <c r="AL165" s="3"/>
      <c r="AM165" s="3"/>
      <c r="AN165" s="3"/>
      <c r="AO165" s="3"/>
      <c r="AP165" s="3"/>
      <c r="AQ165" s="3"/>
      <c r="AR165" s="3"/>
      <c r="AS165" s="3"/>
    </row>
    <row r="166" spans="1:45" x14ac:dyDescent="0.2">
      <c r="A166" s="3"/>
      <c r="B166" s="3"/>
      <c r="C166" s="3"/>
      <c r="D166" s="3"/>
      <c r="E166" s="3"/>
      <c r="F166" s="3"/>
      <c r="G166" s="3"/>
      <c r="H166" s="3"/>
      <c r="I166" s="3"/>
      <c r="J166" s="3"/>
      <c r="K166" s="3"/>
      <c r="L166" s="3"/>
      <c r="M166" s="3"/>
      <c r="N166" s="3"/>
      <c r="O166" s="3"/>
      <c r="P166" s="3"/>
      <c r="Q166" s="3"/>
      <c r="R166" s="3"/>
      <c r="S166" s="3"/>
      <c r="T166" s="3"/>
      <c r="U166" s="3"/>
      <c r="V166" s="3"/>
      <c r="Y166" s="3"/>
      <c r="Z166" s="3"/>
      <c r="AA166" s="3"/>
      <c r="AB166" s="3"/>
      <c r="AC166" s="3"/>
      <c r="AD166" s="3"/>
      <c r="AE166" s="3"/>
      <c r="AF166" s="3"/>
      <c r="AG166" s="3"/>
      <c r="AH166" s="3"/>
      <c r="AI166" s="3"/>
      <c r="AJ166" s="3"/>
      <c r="AK166" s="3"/>
      <c r="AL166" s="3"/>
      <c r="AM166" s="3"/>
      <c r="AN166" s="3"/>
      <c r="AO166" s="3"/>
      <c r="AP166" s="3"/>
      <c r="AQ166" s="3"/>
      <c r="AR166" s="3"/>
      <c r="AS166" s="3"/>
    </row>
    <row r="167" spans="1:45" x14ac:dyDescent="0.2">
      <c r="A167" s="3"/>
      <c r="B167" s="3"/>
      <c r="C167" s="3"/>
      <c r="D167" s="3"/>
      <c r="E167" s="3"/>
      <c r="F167" s="3"/>
      <c r="G167" s="3"/>
      <c r="H167" s="3"/>
      <c r="I167" s="3"/>
      <c r="J167" s="3"/>
      <c r="K167" s="3"/>
      <c r="L167" s="3"/>
      <c r="M167" s="3"/>
      <c r="N167" s="3"/>
      <c r="O167" s="3"/>
      <c r="P167" s="3"/>
      <c r="Q167" s="3"/>
      <c r="R167" s="3"/>
      <c r="S167" s="3"/>
      <c r="T167" s="3"/>
      <c r="U167" s="3"/>
      <c r="V167" s="3"/>
      <c r="Y167" s="3"/>
      <c r="Z167" s="3"/>
      <c r="AA167" s="3"/>
      <c r="AB167" s="3"/>
      <c r="AC167" s="3"/>
      <c r="AD167" s="3"/>
      <c r="AE167" s="3"/>
      <c r="AF167" s="3"/>
      <c r="AG167" s="3"/>
      <c r="AH167" s="3"/>
      <c r="AI167" s="3"/>
      <c r="AJ167" s="3"/>
      <c r="AK167" s="3"/>
      <c r="AL167" s="3"/>
      <c r="AM167" s="3"/>
      <c r="AN167" s="3"/>
      <c r="AO167" s="3"/>
      <c r="AP167" s="3"/>
      <c r="AQ167" s="3"/>
      <c r="AR167" s="3"/>
      <c r="AS167" s="3"/>
    </row>
    <row r="168" spans="1:45" x14ac:dyDescent="0.2">
      <c r="A168" s="3"/>
      <c r="B168" s="3"/>
      <c r="C168" s="3"/>
      <c r="D168" s="3"/>
      <c r="E168" s="3"/>
      <c r="F168" s="3"/>
      <c r="G168" s="3"/>
      <c r="H168" s="3"/>
      <c r="I168" s="3"/>
      <c r="J168" s="3"/>
      <c r="K168" s="3"/>
      <c r="L168" s="3"/>
      <c r="M168" s="3"/>
      <c r="N168" s="3"/>
      <c r="O168" s="3"/>
      <c r="P168" s="3"/>
      <c r="Q168" s="3"/>
      <c r="R168" s="3"/>
      <c r="S168" s="3"/>
      <c r="T168" s="3"/>
      <c r="U168" s="3"/>
      <c r="V168" s="3"/>
      <c r="Y168" s="3"/>
      <c r="Z168" s="3"/>
      <c r="AA168" s="3"/>
      <c r="AB168" s="3"/>
      <c r="AC168" s="3"/>
      <c r="AD168" s="3"/>
      <c r="AE168" s="3"/>
      <c r="AF168" s="3"/>
      <c r="AG168" s="3"/>
      <c r="AH168" s="3"/>
      <c r="AI168" s="3"/>
      <c r="AJ168" s="3"/>
      <c r="AK168" s="3"/>
      <c r="AL168" s="3"/>
      <c r="AM168" s="3"/>
      <c r="AN168" s="3"/>
      <c r="AO168" s="3"/>
      <c r="AP168" s="3"/>
      <c r="AQ168" s="3"/>
      <c r="AR168" s="3"/>
      <c r="AS168" s="3"/>
    </row>
    <row r="169" spans="1:45" x14ac:dyDescent="0.2">
      <c r="A169" s="3"/>
      <c r="B169" s="3"/>
      <c r="C169" s="3"/>
      <c r="D169" s="3"/>
      <c r="E169" s="3"/>
      <c r="F169" s="3"/>
      <c r="G169" s="3"/>
      <c r="H169" s="3"/>
      <c r="I169" s="3"/>
      <c r="J169" s="3"/>
      <c r="K169" s="3"/>
      <c r="L169" s="3"/>
      <c r="M169" s="3"/>
      <c r="N169" s="3"/>
      <c r="O169" s="3"/>
      <c r="P169" s="3"/>
      <c r="Q169" s="3"/>
      <c r="R169" s="3"/>
      <c r="S169" s="3"/>
      <c r="T169" s="3"/>
      <c r="U169" s="3"/>
      <c r="V169" s="3"/>
      <c r="Y169" s="3"/>
      <c r="Z169" s="3"/>
      <c r="AA169" s="3"/>
      <c r="AB169" s="3"/>
      <c r="AC169" s="3"/>
      <c r="AD169" s="3"/>
      <c r="AE169" s="3"/>
      <c r="AF169" s="3"/>
      <c r="AG169" s="3"/>
      <c r="AH169" s="3"/>
      <c r="AI169" s="3"/>
      <c r="AJ169" s="3"/>
      <c r="AK169" s="3"/>
      <c r="AL169" s="3"/>
      <c r="AM169" s="3"/>
      <c r="AN169" s="3"/>
      <c r="AO169" s="3"/>
      <c r="AP169" s="3"/>
      <c r="AQ169" s="3"/>
      <c r="AR169" s="3"/>
      <c r="AS169" s="3"/>
    </row>
    <row r="170" spans="1:45" x14ac:dyDescent="0.2">
      <c r="A170" s="3"/>
      <c r="B170" s="3"/>
      <c r="C170" s="3"/>
      <c r="D170" s="3"/>
      <c r="E170" s="3"/>
      <c r="F170" s="3"/>
      <c r="G170" s="3"/>
      <c r="H170" s="3"/>
      <c r="I170" s="3"/>
      <c r="J170" s="3"/>
      <c r="K170" s="3"/>
      <c r="L170" s="3"/>
      <c r="M170" s="3"/>
      <c r="N170" s="3"/>
      <c r="O170" s="3"/>
      <c r="P170" s="3"/>
      <c r="Q170" s="3"/>
      <c r="R170" s="3"/>
      <c r="S170" s="3"/>
      <c r="T170" s="3"/>
      <c r="U170" s="3"/>
      <c r="V170" s="3"/>
      <c r="Y170" s="3"/>
      <c r="Z170" s="3"/>
      <c r="AA170" s="3"/>
      <c r="AB170" s="3"/>
      <c r="AC170" s="3"/>
      <c r="AD170" s="3"/>
      <c r="AE170" s="3"/>
      <c r="AF170" s="3"/>
      <c r="AG170" s="3"/>
      <c r="AH170" s="3"/>
      <c r="AI170" s="3"/>
      <c r="AJ170" s="3"/>
      <c r="AK170" s="3"/>
      <c r="AL170" s="3"/>
      <c r="AM170" s="3"/>
      <c r="AN170" s="3"/>
      <c r="AO170" s="3"/>
      <c r="AP170" s="3"/>
      <c r="AQ170" s="3"/>
      <c r="AR170" s="3"/>
      <c r="AS170" s="3"/>
    </row>
    <row r="171" spans="1:45" x14ac:dyDescent="0.2">
      <c r="A171" s="3"/>
      <c r="B171" s="3"/>
      <c r="C171" s="3"/>
      <c r="D171" s="3"/>
      <c r="E171" s="3"/>
      <c r="F171" s="3"/>
      <c r="G171" s="3"/>
      <c r="H171" s="3"/>
      <c r="I171" s="3"/>
      <c r="J171" s="3"/>
      <c r="K171" s="3"/>
      <c r="L171" s="3"/>
      <c r="M171" s="3"/>
      <c r="N171" s="3"/>
      <c r="O171" s="3"/>
      <c r="P171" s="3"/>
      <c r="Q171" s="3"/>
      <c r="R171" s="3"/>
      <c r="S171" s="3"/>
      <c r="T171" s="3"/>
      <c r="U171" s="3"/>
      <c r="V171" s="3"/>
      <c r="Y171" s="3"/>
      <c r="Z171" s="3"/>
      <c r="AA171" s="3"/>
      <c r="AB171" s="3"/>
      <c r="AC171" s="3"/>
      <c r="AD171" s="3"/>
      <c r="AE171" s="3"/>
      <c r="AF171" s="3"/>
      <c r="AG171" s="3"/>
      <c r="AH171" s="3"/>
      <c r="AI171" s="3"/>
      <c r="AJ171" s="3"/>
      <c r="AK171" s="3"/>
      <c r="AL171" s="3"/>
      <c r="AM171" s="3"/>
      <c r="AN171" s="3"/>
      <c r="AO171" s="3"/>
      <c r="AP171" s="3"/>
      <c r="AQ171" s="3"/>
      <c r="AR171" s="3"/>
      <c r="AS171" s="3"/>
    </row>
    <row r="172" spans="1:45" x14ac:dyDescent="0.2">
      <c r="A172" s="3"/>
      <c r="B172" s="3"/>
      <c r="C172" s="3"/>
      <c r="D172" s="3"/>
      <c r="E172" s="3"/>
      <c r="F172" s="3"/>
      <c r="G172" s="3"/>
      <c r="H172" s="3"/>
      <c r="I172" s="3"/>
      <c r="J172" s="3"/>
      <c r="K172" s="3"/>
      <c r="L172" s="3"/>
      <c r="M172" s="3"/>
      <c r="N172" s="3"/>
      <c r="O172" s="3"/>
      <c r="P172" s="3"/>
      <c r="Q172" s="3"/>
      <c r="R172" s="3"/>
      <c r="S172" s="3"/>
      <c r="T172" s="3"/>
      <c r="U172" s="3"/>
      <c r="V172" s="3"/>
      <c r="Y172" s="3"/>
      <c r="Z172" s="3"/>
      <c r="AA172" s="3"/>
      <c r="AB172" s="3"/>
      <c r="AC172" s="3"/>
      <c r="AD172" s="3"/>
      <c r="AE172" s="3"/>
      <c r="AF172" s="3"/>
      <c r="AG172" s="3"/>
      <c r="AH172" s="3"/>
      <c r="AI172" s="3"/>
      <c r="AJ172" s="3"/>
      <c r="AK172" s="3"/>
      <c r="AL172" s="3"/>
      <c r="AM172" s="3"/>
      <c r="AN172" s="3"/>
      <c r="AO172" s="3"/>
      <c r="AP172" s="3"/>
      <c r="AQ172" s="3"/>
      <c r="AR172" s="3"/>
      <c r="AS172" s="3"/>
    </row>
    <row r="173" spans="1:45" x14ac:dyDescent="0.2">
      <c r="A173" s="3"/>
      <c r="B173" s="3"/>
      <c r="C173" s="3"/>
      <c r="D173" s="3"/>
      <c r="E173" s="3"/>
      <c r="F173" s="3"/>
      <c r="G173" s="3"/>
      <c r="H173" s="3"/>
      <c r="I173" s="3"/>
      <c r="J173" s="3"/>
      <c r="K173" s="3"/>
      <c r="L173" s="3"/>
      <c r="M173" s="3"/>
      <c r="N173" s="3"/>
      <c r="O173" s="3"/>
      <c r="P173" s="3"/>
      <c r="Q173" s="3"/>
      <c r="R173" s="3"/>
      <c r="S173" s="3"/>
      <c r="T173" s="3"/>
      <c r="U173" s="3"/>
      <c r="V173" s="3"/>
      <c r="Y173" s="3"/>
      <c r="Z173" s="3"/>
      <c r="AA173" s="3"/>
      <c r="AB173" s="3"/>
      <c r="AC173" s="3"/>
      <c r="AD173" s="3"/>
      <c r="AE173" s="3"/>
      <c r="AF173" s="3"/>
      <c r="AG173" s="3"/>
      <c r="AH173" s="3"/>
      <c r="AI173" s="3"/>
      <c r="AJ173" s="3"/>
      <c r="AK173" s="3"/>
      <c r="AL173" s="3"/>
      <c r="AM173" s="3"/>
      <c r="AN173" s="3"/>
      <c r="AO173" s="3"/>
      <c r="AP173" s="3"/>
      <c r="AQ173" s="3"/>
      <c r="AR173" s="3"/>
      <c r="AS173" s="3"/>
    </row>
    <row r="174" spans="1:45" x14ac:dyDescent="0.2">
      <c r="A174" s="3"/>
      <c r="B174" s="3"/>
      <c r="C174" s="3"/>
      <c r="D174" s="3"/>
      <c r="E174" s="3"/>
      <c r="F174" s="3"/>
      <c r="G174" s="3"/>
      <c r="H174" s="3"/>
      <c r="I174" s="3"/>
      <c r="J174" s="3"/>
      <c r="K174" s="3"/>
      <c r="L174" s="3"/>
      <c r="M174" s="3"/>
      <c r="N174" s="3"/>
      <c r="O174" s="3"/>
      <c r="P174" s="3"/>
      <c r="Q174" s="3"/>
      <c r="R174" s="3"/>
      <c r="S174" s="3"/>
      <c r="T174" s="3"/>
      <c r="U174" s="3"/>
      <c r="V174" s="3"/>
      <c r="Y174" s="3"/>
      <c r="Z174" s="3"/>
      <c r="AA174" s="3"/>
      <c r="AB174" s="3"/>
      <c r="AC174" s="3"/>
      <c r="AD174" s="3"/>
      <c r="AE174" s="3"/>
      <c r="AF174" s="3"/>
      <c r="AG174" s="3"/>
      <c r="AH174" s="3"/>
      <c r="AI174" s="3"/>
      <c r="AJ174" s="3"/>
      <c r="AK174" s="3"/>
      <c r="AL174" s="3"/>
      <c r="AM174" s="3"/>
      <c r="AN174" s="3"/>
      <c r="AO174" s="3"/>
      <c r="AP174" s="3"/>
      <c r="AQ174" s="3"/>
      <c r="AR174" s="3"/>
      <c r="AS174" s="3"/>
    </row>
    <row r="175" spans="1:45" x14ac:dyDescent="0.2">
      <c r="A175" s="3"/>
      <c r="B175" s="3"/>
      <c r="C175" s="3"/>
      <c r="D175" s="3"/>
      <c r="E175" s="3"/>
      <c r="F175" s="3"/>
      <c r="G175" s="3"/>
      <c r="H175" s="3"/>
      <c r="I175" s="3"/>
      <c r="J175" s="3"/>
      <c r="K175" s="3"/>
      <c r="L175" s="3"/>
      <c r="M175" s="3"/>
      <c r="N175" s="3"/>
      <c r="O175" s="3"/>
      <c r="P175" s="3"/>
      <c r="Q175" s="3"/>
      <c r="R175" s="3"/>
      <c r="S175" s="3"/>
      <c r="T175" s="3"/>
      <c r="U175" s="3"/>
      <c r="V175" s="3"/>
      <c r="Y175" s="3"/>
      <c r="Z175" s="3"/>
      <c r="AA175" s="3"/>
      <c r="AB175" s="3"/>
      <c r="AC175" s="3"/>
      <c r="AD175" s="3"/>
      <c r="AE175" s="3"/>
      <c r="AF175" s="3"/>
      <c r="AG175" s="3"/>
      <c r="AH175" s="3"/>
      <c r="AI175" s="3"/>
      <c r="AJ175" s="3"/>
      <c r="AK175" s="3"/>
      <c r="AL175" s="3"/>
      <c r="AM175" s="3"/>
      <c r="AN175" s="3"/>
      <c r="AO175" s="3"/>
      <c r="AP175" s="3"/>
      <c r="AQ175" s="3"/>
      <c r="AR175" s="3"/>
      <c r="AS175" s="3"/>
    </row>
    <row r="176" spans="1:45" x14ac:dyDescent="0.2">
      <c r="A176" s="3"/>
      <c r="B176" s="3"/>
      <c r="C176" s="3"/>
      <c r="D176" s="3"/>
      <c r="E176" s="3"/>
      <c r="F176" s="3"/>
      <c r="G176" s="3"/>
      <c r="H176" s="3"/>
      <c r="I176" s="3"/>
      <c r="J176" s="3"/>
      <c r="K176" s="3"/>
      <c r="L176" s="3"/>
      <c r="M176" s="3"/>
      <c r="N176" s="3"/>
      <c r="O176" s="3"/>
      <c r="P176" s="3"/>
      <c r="Q176" s="3"/>
      <c r="R176" s="3"/>
      <c r="S176" s="3"/>
      <c r="T176" s="3"/>
      <c r="U176" s="3"/>
      <c r="V176" s="3"/>
      <c r="Y176" s="3"/>
      <c r="Z176" s="3"/>
      <c r="AA176" s="3"/>
      <c r="AB176" s="3"/>
      <c r="AC176" s="3"/>
      <c r="AD176" s="3"/>
      <c r="AE176" s="3"/>
      <c r="AF176" s="3"/>
      <c r="AG176" s="3"/>
      <c r="AH176" s="3"/>
      <c r="AI176" s="3"/>
      <c r="AJ176" s="3"/>
      <c r="AK176" s="3"/>
      <c r="AL176" s="3"/>
      <c r="AM176" s="3"/>
      <c r="AN176" s="3"/>
      <c r="AO176" s="3"/>
      <c r="AP176" s="3"/>
      <c r="AQ176" s="3"/>
      <c r="AR176" s="3"/>
      <c r="AS176" s="3"/>
    </row>
    <row r="177" spans="1:45" x14ac:dyDescent="0.2">
      <c r="A177" s="3"/>
      <c r="B177" s="3"/>
      <c r="C177" s="3"/>
      <c r="D177" s="3"/>
      <c r="E177" s="3"/>
      <c r="F177" s="3"/>
      <c r="G177" s="3"/>
      <c r="H177" s="3"/>
      <c r="I177" s="3"/>
      <c r="J177" s="3"/>
      <c r="K177" s="3"/>
      <c r="L177" s="3"/>
      <c r="M177" s="3"/>
      <c r="N177" s="3"/>
      <c r="O177" s="3"/>
      <c r="P177" s="3"/>
      <c r="Q177" s="3"/>
      <c r="R177" s="3"/>
      <c r="S177" s="3"/>
      <c r="T177" s="3"/>
      <c r="U177" s="3"/>
      <c r="V177" s="3"/>
      <c r="Y177" s="3"/>
      <c r="Z177" s="3"/>
      <c r="AA177" s="3"/>
      <c r="AB177" s="3"/>
      <c r="AC177" s="3"/>
      <c r="AD177" s="3"/>
      <c r="AE177" s="3"/>
      <c r="AF177" s="3"/>
      <c r="AG177" s="3"/>
      <c r="AH177" s="3"/>
      <c r="AI177" s="3"/>
      <c r="AJ177" s="3"/>
      <c r="AK177" s="3"/>
      <c r="AL177" s="3"/>
      <c r="AM177" s="3"/>
      <c r="AN177" s="3"/>
      <c r="AO177" s="3"/>
      <c r="AP177" s="3"/>
      <c r="AQ177" s="3"/>
      <c r="AR177" s="3"/>
      <c r="AS177" s="3"/>
    </row>
    <row r="178" spans="1:45" x14ac:dyDescent="0.2">
      <c r="A178" s="3"/>
      <c r="B178" s="3"/>
      <c r="C178" s="3"/>
      <c r="D178" s="3"/>
      <c r="E178" s="3"/>
      <c r="F178" s="3"/>
      <c r="G178" s="3"/>
      <c r="H178" s="3"/>
      <c r="I178" s="3"/>
      <c r="J178" s="3"/>
      <c r="K178" s="3"/>
      <c r="L178" s="3"/>
      <c r="M178" s="3"/>
      <c r="N178" s="3"/>
      <c r="O178" s="3"/>
      <c r="P178" s="3"/>
      <c r="Q178" s="3"/>
      <c r="R178" s="3"/>
      <c r="S178" s="3"/>
      <c r="T178" s="3"/>
      <c r="U178" s="3"/>
      <c r="V178" s="3"/>
      <c r="Y178" s="3"/>
      <c r="Z178" s="3"/>
      <c r="AA178" s="3"/>
      <c r="AB178" s="3"/>
      <c r="AC178" s="3"/>
      <c r="AD178" s="3"/>
      <c r="AE178" s="3"/>
      <c r="AF178" s="3"/>
      <c r="AG178" s="3"/>
      <c r="AH178" s="3"/>
      <c r="AI178" s="3"/>
      <c r="AJ178" s="3"/>
      <c r="AK178" s="3"/>
      <c r="AL178" s="3"/>
      <c r="AM178" s="3"/>
      <c r="AN178" s="3"/>
      <c r="AO178" s="3"/>
      <c r="AP178" s="3"/>
      <c r="AQ178" s="3"/>
      <c r="AR178" s="3"/>
      <c r="AS178" s="3"/>
    </row>
    <row r="179" spans="1:45" x14ac:dyDescent="0.2">
      <c r="A179" s="3"/>
      <c r="B179" s="3"/>
      <c r="C179" s="3"/>
      <c r="D179" s="3"/>
      <c r="E179" s="3"/>
      <c r="F179" s="3"/>
      <c r="G179" s="3"/>
      <c r="H179" s="3"/>
      <c r="I179" s="3"/>
      <c r="J179" s="3"/>
      <c r="K179" s="3"/>
      <c r="L179" s="3"/>
      <c r="M179" s="3"/>
      <c r="N179" s="3"/>
      <c r="O179" s="3"/>
      <c r="P179" s="3"/>
      <c r="Q179" s="3"/>
      <c r="R179" s="3"/>
      <c r="S179" s="3"/>
      <c r="T179" s="3"/>
      <c r="U179" s="3"/>
      <c r="V179" s="3"/>
      <c r="Y179" s="3"/>
      <c r="Z179" s="3"/>
      <c r="AA179" s="3"/>
      <c r="AB179" s="3"/>
      <c r="AC179" s="3"/>
      <c r="AD179" s="3"/>
      <c r="AE179" s="3"/>
      <c r="AF179" s="3"/>
      <c r="AG179" s="3"/>
      <c r="AH179" s="3"/>
      <c r="AI179" s="3"/>
      <c r="AJ179" s="3"/>
      <c r="AK179" s="3"/>
      <c r="AL179" s="3"/>
      <c r="AM179" s="3"/>
      <c r="AN179" s="3"/>
      <c r="AO179" s="3"/>
      <c r="AP179" s="3"/>
      <c r="AQ179" s="3"/>
      <c r="AR179" s="3"/>
      <c r="AS179" s="3"/>
    </row>
    <row r="180" spans="1:45" x14ac:dyDescent="0.2">
      <c r="A180" s="3"/>
      <c r="B180" s="3"/>
      <c r="C180" s="3"/>
      <c r="D180" s="3"/>
      <c r="E180" s="3"/>
      <c r="F180" s="3"/>
      <c r="G180" s="3"/>
      <c r="H180" s="3"/>
      <c r="I180" s="3"/>
      <c r="J180" s="3"/>
      <c r="K180" s="3"/>
      <c r="L180" s="3"/>
      <c r="M180" s="3"/>
      <c r="N180" s="3"/>
      <c r="O180" s="3"/>
      <c r="P180" s="3"/>
      <c r="Q180" s="3"/>
      <c r="R180" s="3"/>
      <c r="S180" s="3"/>
      <c r="T180" s="3"/>
      <c r="U180" s="3"/>
      <c r="V180" s="3"/>
      <c r="Y180" s="3"/>
      <c r="Z180" s="3"/>
      <c r="AA180" s="3"/>
      <c r="AB180" s="3"/>
      <c r="AC180" s="3"/>
      <c r="AD180" s="3"/>
      <c r="AE180" s="3"/>
      <c r="AF180" s="3"/>
      <c r="AG180" s="3"/>
      <c r="AH180" s="3"/>
      <c r="AI180" s="3"/>
      <c r="AJ180" s="3"/>
      <c r="AK180" s="3"/>
      <c r="AL180" s="3"/>
      <c r="AM180" s="3"/>
      <c r="AN180" s="3"/>
      <c r="AO180" s="3"/>
      <c r="AP180" s="3"/>
      <c r="AQ180" s="3"/>
      <c r="AR180" s="3"/>
      <c r="AS180" s="3"/>
    </row>
    <row r="181" spans="1:45" x14ac:dyDescent="0.2">
      <c r="A181" s="3"/>
      <c r="B181" s="3"/>
      <c r="C181" s="3"/>
      <c r="D181" s="3"/>
      <c r="E181" s="3"/>
      <c r="F181" s="3"/>
      <c r="G181" s="3"/>
      <c r="H181" s="3"/>
      <c r="I181" s="3"/>
      <c r="J181" s="3"/>
      <c r="K181" s="3"/>
      <c r="L181" s="3"/>
      <c r="M181" s="3"/>
      <c r="N181" s="3"/>
      <c r="O181" s="3"/>
      <c r="P181" s="3"/>
      <c r="Q181" s="3"/>
      <c r="R181" s="3"/>
      <c r="S181" s="3"/>
      <c r="T181" s="3"/>
      <c r="U181" s="3"/>
      <c r="V181" s="3"/>
      <c r="Y181" s="3"/>
      <c r="Z181" s="3"/>
      <c r="AA181" s="3"/>
      <c r="AB181" s="3"/>
      <c r="AC181" s="3"/>
      <c r="AD181" s="3"/>
      <c r="AE181" s="3"/>
      <c r="AF181" s="3"/>
      <c r="AG181" s="3"/>
      <c r="AH181" s="3"/>
      <c r="AI181" s="3"/>
      <c r="AJ181" s="3"/>
      <c r="AK181" s="3"/>
      <c r="AL181" s="3"/>
      <c r="AM181" s="3"/>
      <c r="AN181" s="3"/>
      <c r="AO181" s="3"/>
      <c r="AP181" s="3"/>
      <c r="AQ181" s="3"/>
      <c r="AR181" s="3"/>
      <c r="AS181" s="3"/>
    </row>
    <row r="182" spans="1:45" x14ac:dyDescent="0.2">
      <c r="A182" s="3"/>
      <c r="B182" s="3"/>
      <c r="C182" s="3"/>
      <c r="D182" s="3"/>
      <c r="E182" s="3"/>
      <c r="F182" s="3"/>
      <c r="G182" s="3"/>
      <c r="H182" s="3"/>
      <c r="I182" s="3"/>
      <c r="J182" s="3"/>
      <c r="K182" s="3"/>
      <c r="L182" s="3"/>
      <c r="M182" s="3"/>
      <c r="N182" s="3"/>
      <c r="O182" s="3"/>
      <c r="P182" s="3"/>
      <c r="Q182" s="3"/>
      <c r="R182" s="3"/>
      <c r="S182" s="3"/>
      <c r="T182" s="3"/>
      <c r="U182" s="3"/>
      <c r="V182" s="3"/>
      <c r="Y182" s="3"/>
      <c r="Z182" s="3"/>
      <c r="AA182" s="3"/>
      <c r="AB182" s="3"/>
      <c r="AC182" s="3"/>
      <c r="AD182" s="3"/>
      <c r="AE182" s="3"/>
      <c r="AF182" s="3"/>
      <c r="AG182" s="3"/>
      <c r="AH182" s="3"/>
      <c r="AI182" s="3"/>
      <c r="AJ182" s="3"/>
      <c r="AK182" s="3"/>
      <c r="AL182" s="3"/>
      <c r="AM182" s="3"/>
      <c r="AN182" s="3"/>
      <c r="AO182" s="3"/>
      <c r="AP182" s="3"/>
      <c r="AQ182" s="3"/>
      <c r="AR182" s="3"/>
      <c r="AS182" s="3"/>
    </row>
    <row r="183" spans="1:45" x14ac:dyDescent="0.2">
      <c r="A183" s="3"/>
      <c r="B183" s="3"/>
      <c r="C183" s="3"/>
      <c r="D183" s="3"/>
      <c r="E183" s="3"/>
      <c r="F183" s="3"/>
      <c r="G183" s="3"/>
      <c r="H183" s="3"/>
      <c r="I183" s="3"/>
      <c r="J183" s="3"/>
      <c r="K183" s="3"/>
      <c r="L183" s="3"/>
      <c r="M183" s="3"/>
      <c r="N183" s="3"/>
      <c r="O183" s="3"/>
      <c r="P183" s="3"/>
      <c r="Q183" s="3"/>
      <c r="R183" s="3"/>
      <c r="S183" s="3"/>
      <c r="T183" s="3"/>
      <c r="U183" s="3"/>
      <c r="V183" s="3"/>
      <c r="Y183" s="3"/>
      <c r="Z183" s="3"/>
      <c r="AA183" s="3"/>
      <c r="AB183" s="3"/>
      <c r="AC183" s="3"/>
      <c r="AD183" s="3"/>
      <c r="AE183" s="3"/>
      <c r="AF183" s="3"/>
      <c r="AG183" s="3"/>
      <c r="AH183" s="3"/>
      <c r="AI183" s="3"/>
      <c r="AJ183" s="3"/>
      <c r="AK183" s="3"/>
      <c r="AL183" s="3"/>
      <c r="AM183" s="3"/>
      <c r="AN183" s="3"/>
      <c r="AO183" s="3"/>
      <c r="AP183" s="3"/>
      <c r="AQ183" s="3"/>
      <c r="AR183" s="3"/>
      <c r="AS183" s="3"/>
    </row>
    <row r="184" spans="1:45" x14ac:dyDescent="0.2">
      <c r="A184" s="3"/>
      <c r="B184" s="3"/>
      <c r="C184" s="3"/>
      <c r="D184" s="3"/>
      <c r="E184" s="3"/>
      <c r="F184" s="3"/>
      <c r="G184" s="3"/>
      <c r="H184" s="3"/>
      <c r="I184" s="3"/>
      <c r="J184" s="3"/>
      <c r="K184" s="3"/>
      <c r="L184" s="3"/>
      <c r="M184" s="3"/>
      <c r="N184" s="3"/>
      <c r="O184" s="3"/>
      <c r="P184" s="3"/>
      <c r="Q184" s="3"/>
      <c r="R184" s="3"/>
      <c r="S184" s="3"/>
      <c r="T184" s="3"/>
      <c r="U184" s="3"/>
      <c r="V184" s="3"/>
      <c r="Y184" s="3"/>
      <c r="Z184" s="3"/>
      <c r="AA184" s="3"/>
      <c r="AB184" s="3"/>
      <c r="AC184" s="3"/>
      <c r="AD184" s="3"/>
      <c r="AE184" s="3"/>
      <c r="AF184" s="3"/>
      <c r="AG184" s="3"/>
      <c r="AH184" s="3"/>
      <c r="AI184" s="3"/>
      <c r="AJ184" s="3"/>
      <c r="AK184" s="3"/>
      <c r="AL184" s="3"/>
      <c r="AM184" s="3"/>
      <c r="AN184" s="3"/>
      <c r="AO184" s="3"/>
      <c r="AP184" s="3"/>
      <c r="AQ184" s="3"/>
      <c r="AR184" s="3"/>
      <c r="AS184" s="3"/>
    </row>
  </sheetData>
  <mergeCells count="38">
    <mergeCell ref="A1:T1"/>
    <mergeCell ref="B2:U2"/>
    <mergeCell ref="A3:U3"/>
    <mergeCell ref="A5:A8"/>
    <mergeCell ref="B5:B8"/>
    <mergeCell ref="C5:U5"/>
    <mergeCell ref="C6:C8"/>
    <mergeCell ref="D6:F6"/>
    <mergeCell ref="G6:I6"/>
    <mergeCell ref="J6:L6"/>
    <mergeCell ref="M6:O6"/>
    <mergeCell ref="P6:R6"/>
    <mergeCell ref="S6:U6"/>
    <mergeCell ref="D7:D8"/>
    <mergeCell ref="P15:R15"/>
    <mergeCell ref="E7:F7"/>
    <mergeCell ref="D16:D17"/>
    <mergeCell ref="E16:F16"/>
    <mergeCell ref="G16:I16"/>
    <mergeCell ref="J16:L16"/>
    <mergeCell ref="G7:I7"/>
    <mergeCell ref="P16:R16"/>
    <mergeCell ref="S15:U15"/>
    <mergeCell ref="M16:O16"/>
    <mergeCell ref="S16:U16"/>
    <mergeCell ref="J7:L7"/>
    <mergeCell ref="M7:O7"/>
    <mergeCell ref="P7:R7"/>
    <mergeCell ref="S7:U7"/>
    <mergeCell ref="A12:U12"/>
    <mergeCell ref="A14:A17"/>
    <mergeCell ref="B14:B17"/>
    <mergeCell ref="C14:U14"/>
    <mergeCell ref="C15:C17"/>
    <mergeCell ref="D15:F15"/>
    <mergeCell ref="G15:I15"/>
    <mergeCell ref="J15:L15"/>
    <mergeCell ref="M15:O15"/>
  </mergeCells>
  <printOptions horizontalCentered="1" verticalCentered="1"/>
  <pageMargins left="0.19685039370078741" right="0.19685039370078741" top="0.98425196850393704" bottom="0.98425196850393704" header="0" footer="0"/>
  <pageSetup scale="51" orientation="landscape" horizontalDpi="4294967295" verticalDpi="4294967295"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Q169"/>
  <sheetViews>
    <sheetView topLeftCell="K1" zoomScaleNormal="100" zoomScaleSheetLayoutView="70" workbookViewId="0">
      <selection activeCell="Y12" sqref="Y12"/>
    </sheetView>
  </sheetViews>
  <sheetFormatPr baseColWidth="10" defaultColWidth="11.42578125" defaultRowHeight="12.75" x14ac:dyDescent="0.2"/>
  <cols>
    <col min="1" max="1" width="13.42578125" style="2" customWidth="1"/>
    <col min="2" max="2" width="14.5703125" style="2" customWidth="1"/>
    <col min="3" max="3" width="16.42578125" style="2" customWidth="1"/>
    <col min="4" max="6" width="13.7109375" style="2" customWidth="1"/>
    <col min="7" max="7" width="8.140625" style="2" customWidth="1"/>
    <col min="8" max="8" width="17.140625" style="2" customWidth="1"/>
    <col min="9" max="9" width="5.85546875" style="2" customWidth="1"/>
    <col min="10" max="10" width="9.42578125" style="2" customWidth="1"/>
    <col min="11" max="11" width="9.7109375" style="2" customWidth="1"/>
    <col min="12" max="12" width="14.140625" style="2" customWidth="1"/>
    <col min="13" max="13" width="24.140625" style="2" customWidth="1"/>
    <col min="14" max="14" width="25.28515625" style="2" customWidth="1"/>
    <col min="15" max="15" width="9.28515625" style="2" customWidth="1"/>
    <col min="16" max="16" width="14.5703125" style="2" bestFit="1" customWidth="1"/>
    <col min="17" max="17" width="8.85546875" style="2" customWidth="1"/>
    <col min="18" max="18" width="15.5703125" style="2" bestFit="1" customWidth="1"/>
    <col min="19" max="19" width="8.7109375" style="2" customWidth="1"/>
    <col min="20" max="20" width="14.5703125" style="2" bestFit="1" customWidth="1"/>
    <col min="21" max="21" width="9.28515625" style="2" customWidth="1"/>
    <col min="22" max="22" width="15.28515625" style="2" bestFit="1" customWidth="1"/>
    <col min="23" max="16384" width="11.42578125" style="2"/>
  </cols>
  <sheetData>
    <row r="1" spans="1:69" ht="38.25" customHeight="1" thickBot="1" x14ac:dyDescent="0.25">
      <c r="A1" s="1445" t="s">
        <v>1184</v>
      </c>
      <c r="B1" s="1445"/>
      <c r="C1" s="1445"/>
      <c r="D1" s="1445"/>
      <c r="E1" s="1445"/>
      <c r="F1" s="1445"/>
      <c r="G1" s="1445"/>
      <c r="H1" s="1445"/>
      <c r="I1" s="1445"/>
      <c r="J1" s="1445"/>
      <c r="K1" s="1445"/>
      <c r="L1" s="1445"/>
      <c r="M1" s="1445"/>
      <c r="N1" s="1445"/>
      <c r="O1" s="1445"/>
      <c r="P1" s="1445"/>
      <c r="Q1" s="1445"/>
      <c r="R1" s="1445"/>
      <c r="S1" s="1445"/>
      <c r="T1" s="1445"/>
      <c r="U1" s="1445"/>
      <c r="V1" s="555" t="s">
        <v>1133</v>
      </c>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row>
    <row r="2" spans="1:69" ht="15.75" customHeight="1" thickBo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row>
    <row r="3" spans="1:69" ht="18.75" customHeight="1" thickBot="1" x14ac:dyDescent="0.25">
      <c r="A3" s="1158" t="s">
        <v>1185</v>
      </c>
      <c r="B3" s="1362"/>
      <c r="C3" s="1362"/>
      <c r="D3" s="1362"/>
      <c r="E3" s="1362"/>
      <c r="F3" s="1362"/>
      <c r="G3" s="1166"/>
      <c r="H3" s="1378" t="s">
        <v>1141</v>
      </c>
      <c r="I3" s="1379"/>
      <c r="J3" s="1379"/>
      <c r="K3" s="1380"/>
      <c r="L3" s="1381" t="s">
        <v>1142</v>
      </c>
      <c r="M3" s="1345"/>
      <c r="N3" s="1342" t="s">
        <v>1186</v>
      </c>
      <c r="O3" s="1382">
        <v>2023</v>
      </c>
      <c r="P3" s="1447"/>
      <c r="Q3" s="1447"/>
      <c r="R3" s="1447"/>
      <c r="S3" s="1447"/>
      <c r="T3" s="1447"/>
      <c r="U3" s="1373"/>
      <c r="V3" s="1374"/>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row>
    <row r="4" spans="1:69" ht="15.75" customHeight="1" thickBot="1" x14ac:dyDescent="0.25">
      <c r="A4" s="1159"/>
      <c r="B4" s="1436"/>
      <c r="C4" s="1436"/>
      <c r="D4" s="1436"/>
      <c r="E4" s="1436"/>
      <c r="F4" s="1436"/>
      <c r="G4" s="1167"/>
      <c r="H4" s="1375" t="s">
        <v>1145</v>
      </c>
      <c r="I4" s="1436" t="s">
        <v>1187</v>
      </c>
      <c r="J4" s="1436"/>
      <c r="K4" s="1167"/>
      <c r="L4" s="1441"/>
      <c r="M4" s="1446"/>
      <c r="N4" s="1450"/>
      <c r="O4" s="1448" t="s">
        <v>1188</v>
      </c>
      <c r="P4" s="1449"/>
      <c r="Q4" s="1448" t="s">
        <v>1189</v>
      </c>
      <c r="R4" s="1449"/>
      <c r="S4" s="1372" t="s">
        <v>1190</v>
      </c>
      <c r="T4" s="1374"/>
      <c r="U4" s="1434" t="s">
        <v>1191</v>
      </c>
      <c r="V4" s="1435"/>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row>
    <row r="5" spans="1:69" ht="30.6" customHeight="1" thickBot="1" x14ac:dyDescent="0.25">
      <c r="A5" s="1384" t="s">
        <v>948</v>
      </c>
      <c r="B5" s="1385" t="s">
        <v>949</v>
      </c>
      <c r="C5" s="1159" t="s">
        <v>1147</v>
      </c>
      <c r="D5" s="1436"/>
      <c r="E5" s="1436"/>
      <c r="F5" s="1436"/>
      <c r="G5" s="1167"/>
      <c r="H5" s="1376"/>
      <c r="I5" s="1437" t="s">
        <v>953</v>
      </c>
      <c r="J5" s="1348" t="s">
        <v>954</v>
      </c>
      <c r="K5" s="1439" t="s">
        <v>955</v>
      </c>
      <c r="L5" s="1441"/>
      <c r="M5" s="1446"/>
      <c r="N5" s="1450"/>
      <c r="O5" s="1441" t="s">
        <v>1148</v>
      </c>
      <c r="P5" s="1342" t="s">
        <v>1149</v>
      </c>
      <c r="Q5" s="1443" t="s">
        <v>1148</v>
      </c>
      <c r="R5" s="1342" t="s">
        <v>1149</v>
      </c>
      <c r="S5" s="1443" t="s">
        <v>1148</v>
      </c>
      <c r="T5" s="1342" t="s">
        <v>1149</v>
      </c>
      <c r="U5" s="1342" t="s">
        <v>1148</v>
      </c>
      <c r="V5" s="1342" t="s">
        <v>1149</v>
      </c>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row>
    <row r="6" spans="1:69" ht="43.15" customHeight="1" thickBot="1" x14ac:dyDescent="0.25">
      <c r="A6" s="1384"/>
      <c r="B6" s="1385"/>
      <c r="C6" s="253" t="s">
        <v>959</v>
      </c>
      <c r="D6" s="553" t="s">
        <v>1150</v>
      </c>
      <c r="E6" s="253" t="s">
        <v>1151</v>
      </c>
      <c r="F6" s="253" t="s">
        <v>71</v>
      </c>
      <c r="G6" s="253" t="s">
        <v>952</v>
      </c>
      <c r="H6" s="1377"/>
      <c r="I6" s="1438"/>
      <c r="J6" s="1349"/>
      <c r="K6" s="1440"/>
      <c r="L6" s="1442"/>
      <c r="M6" s="1346"/>
      <c r="N6" s="586"/>
      <c r="O6" s="1442"/>
      <c r="P6" s="1343"/>
      <c r="Q6" s="1444"/>
      <c r="R6" s="1343"/>
      <c r="S6" s="1444"/>
      <c r="T6" s="1343"/>
      <c r="U6" s="1343"/>
      <c r="V6" s="134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row>
    <row r="7" spans="1:69" ht="30" x14ac:dyDescent="0.2">
      <c r="A7" s="278"/>
      <c r="B7" s="279"/>
      <c r="C7" s="556"/>
      <c r="D7" s="557"/>
      <c r="E7" s="557"/>
      <c r="F7" s="558"/>
      <c r="G7" s="559"/>
      <c r="H7" s="557"/>
      <c r="I7" s="560">
        <v>0</v>
      </c>
      <c r="J7" s="560"/>
      <c r="K7" s="561"/>
      <c r="L7" s="256" t="s">
        <v>1152</v>
      </c>
      <c r="M7" s="257" t="s">
        <v>1781</v>
      </c>
      <c r="N7" s="587" t="s">
        <v>1192</v>
      </c>
      <c r="O7" s="280">
        <f>O8</f>
        <v>16</v>
      </c>
      <c r="P7" s="281">
        <f>P8</f>
        <v>3422273</v>
      </c>
      <c r="Q7" s="280">
        <f>Q8</f>
        <v>15</v>
      </c>
      <c r="R7" s="281">
        <f t="shared" ref="R7:T7" si="0">SUM(R8:R10)</f>
        <v>4507422</v>
      </c>
      <c r="S7" s="280">
        <f>'17 Acciones_Insumos'!S6+'17 Acciones_Insumos'!T6+'17 Acciones_Insumos'!U6+'17 Acciones_Insumos'!V6</f>
        <v>14</v>
      </c>
      <c r="T7" s="281">
        <f t="shared" si="0"/>
        <v>3521252</v>
      </c>
      <c r="U7" s="282">
        <f>O7+Q7+S7</f>
        <v>45</v>
      </c>
      <c r="V7" s="283">
        <f>SUM(V8:V10)</f>
        <v>11450947</v>
      </c>
      <c r="W7" s="1344"/>
      <c r="X7" s="1344"/>
      <c r="Y7" s="1344"/>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row>
    <row r="8" spans="1:69" ht="15" customHeight="1" x14ac:dyDescent="0.2">
      <c r="A8" s="284"/>
      <c r="B8" s="285"/>
      <c r="C8" s="562"/>
      <c r="D8" s="563"/>
      <c r="E8" s="563"/>
      <c r="F8" s="564"/>
      <c r="G8" s="565"/>
      <c r="H8" s="563"/>
      <c r="I8" s="182"/>
      <c r="J8" s="182"/>
      <c r="K8" s="566"/>
      <c r="L8" s="1432"/>
      <c r="M8" s="257" t="s">
        <v>1781</v>
      </c>
      <c r="N8" s="588"/>
      <c r="O8" s="782">
        <f>'17 Acciones_Insumos'!K6+'17 Acciones_Insumos'!L6+'17 Acciones_Insumos'!M6+'17 Acciones_Insumos'!N6</f>
        <v>16</v>
      </c>
      <c r="P8" s="783">
        <f>'17 Acciones_Insumos'!K7+'17 Acciones_Insumos'!L7+'17 Acciones_Insumos'!M7+'17 Acciones_Insumos'!N7</f>
        <v>3422273</v>
      </c>
      <c r="Q8" s="784">
        <f>'17 Acciones_Insumos'!O6+'17 Acciones_Insumos'!P6+'17 Acciones_Insumos'!Q6+'17 Acciones_Insumos'!R6</f>
        <v>15</v>
      </c>
      <c r="R8" s="263">
        <f>'17 Acciones_Insumos'!O7+'17 Acciones_Insumos'!P7+'17 Acciones_Insumos'!Q7+'17 Acciones_Insumos'!R7</f>
        <v>4507422</v>
      </c>
      <c r="S8" s="80">
        <f>S7</f>
        <v>14</v>
      </c>
      <c r="T8" s="263">
        <f>'17 Acciones_Insumos'!S7+'17 Acciones_Insumos'!T7+'17 Acciones_Insumos'!U7+'17 Acciones_Insumos'!V7</f>
        <v>3521252</v>
      </c>
      <c r="U8" s="85">
        <f>O8+Q8+S8</f>
        <v>45</v>
      </c>
      <c r="V8" s="286">
        <f>P8+R8+T8</f>
        <v>11450947</v>
      </c>
      <c r="W8" s="1344"/>
      <c r="X8" s="1344"/>
      <c r="Y8" s="1344"/>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row>
    <row r="9" spans="1:69" ht="15" customHeight="1" x14ac:dyDescent="0.2">
      <c r="A9" s="284"/>
      <c r="B9" s="285"/>
      <c r="C9" s="562"/>
      <c r="D9" s="563"/>
      <c r="E9" s="563"/>
      <c r="F9" s="564"/>
      <c r="G9" s="565"/>
      <c r="H9" s="563"/>
      <c r="I9" s="182"/>
      <c r="J9" s="182"/>
      <c r="K9" s="566"/>
      <c r="L9" s="1356"/>
      <c r="M9" s="79"/>
      <c r="N9" s="588"/>
      <c r="O9" s="589"/>
      <c r="P9" s="263"/>
      <c r="Q9" s="80"/>
      <c r="R9" s="263"/>
      <c r="S9" s="80"/>
      <c r="T9" s="263"/>
      <c r="U9" s="85"/>
      <c r="V9" s="286">
        <f t="shared" ref="V9:V10" si="1">P9+R9+T9</f>
        <v>0</v>
      </c>
      <c r="W9" s="1344"/>
      <c r="X9" s="1344"/>
      <c r="Y9" s="1344"/>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row>
    <row r="10" spans="1:69" ht="15" customHeight="1" x14ac:dyDescent="0.2">
      <c r="A10" s="284"/>
      <c r="B10" s="285"/>
      <c r="C10" s="562"/>
      <c r="D10" s="563"/>
      <c r="E10" s="563"/>
      <c r="F10" s="564"/>
      <c r="G10" s="565"/>
      <c r="H10" s="563"/>
      <c r="I10" s="182"/>
      <c r="J10" s="182"/>
      <c r="K10" s="566"/>
      <c r="L10" s="1433"/>
      <c r="M10" s="79"/>
      <c r="N10" s="588"/>
      <c r="O10" s="589"/>
      <c r="P10" s="263"/>
      <c r="Q10" s="80"/>
      <c r="R10" s="263"/>
      <c r="S10" s="80"/>
      <c r="T10" s="263"/>
      <c r="U10" s="85"/>
      <c r="V10" s="286">
        <f t="shared" si="1"/>
        <v>0</v>
      </c>
      <c r="W10" s="1344"/>
      <c r="X10" s="1344"/>
      <c r="Y10" s="1344"/>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row>
    <row r="11" spans="1:69" ht="45" x14ac:dyDescent="0.2">
      <c r="A11" s="284"/>
      <c r="B11" s="285"/>
      <c r="C11" s="562"/>
      <c r="D11" s="563"/>
      <c r="E11" s="563"/>
      <c r="F11" s="564"/>
      <c r="G11" s="565"/>
      <c r="H11" s="563"/>
      <c r="I11" s="182"/>
      <c r="J11" s="182"/>
      <c r="K11" s="566"/>
      <c r="L11" s="256" t="s">
        <v>1156</v>
      </c>
      <c r="M11" s="257" t="s">
        <v>1782</v>
      </c>
      <c r="N11" s="587"/>
      <c r="O11" s="256">
        <f>O12+O13+O14+O15</f>
        <v>4268</v>
      </c>
      <c r="P11" s="266">
        <f>SUM(P12:P15)</f>
        <v>2465302</v>
      </c>
      <c r="Q11" s="280">
        <f>Q12+Q13+Q14+Q15</f>
        <v>5684</v>
      </c>
      <c r="R11" s="266">
        <f t="shared" ref="R11:T11" si="2">SUM(R12:R15)</f>
        <v>2609854</v>
      </c>
      <c r="S11" s="280">
        <f>S12+S13+S14+S15</f>
        <v>5018</v>
      </c>
      <c r="T11" s="266">
        <f t="shared" si="2"/>
        <v>2473897</v>
      </c>
      <c r="U11" s="282">
        <f>U12+U13+U14+U15</f>
        <v>14970</v>
      </c>
      <c r="V11" s="287">
        <f>SUM(V12:V15)</f>
        <v>7549053</v>
      </c>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row>
    <row r="12" spans="1:69" ht="75" x14ac:dyDescent="0.2">
      <c r="A12" s="284"/>
      <c r="B12" s="285"/>
      <c r="C12" s="562"/>
      <c r="D12" s="563"/>
      <c r="E12" s="563"/>
      <c r="F12" s="564"/>
      <c r="G12" s="565"/>
      <c r="H12" s="563"/>
      <c r="I12" s="182"/>
      <c r="J12" s="182"/>
      <c r="K12" s="566"/>
      <c r="L12" s="1432"/>
      <c r="M12" s="79" t="s">
        <v>1783</v>
      </c>
      <c r="N12" s="588"/>
      <c r="O12" s="87">
        <f>'17 Acciones_Insumos'!K113+'17 Acciones_Insumos'!L113+'17 Acciones_Insumos'!M113+'17 Acciones_Insumos'!N113</f>
        <v>1555</v>
      </c>
      <c r="P12" s="263">
        <f>'17 Acciones_Insumos'!K114+'17 Acciones_Insumos'!L114+'17 Acciones_Insumos'!M114+'17 Acciones_Insumos'!N114</f>
        <v>1059807</v>
      </c>
      <c r="Q12" s="80">
        <f>'17 Acciones_Insumos'!O113+'17 Acciones_Insumos'!P113+'17 Acciones_Insumos'!Q113+'17 Acciones_Insumos'!R113</f>
        <v>1798</v>
      </c>
      <c r="R12" s="263">
        <f>'17 Acciones_Insumos'!O114+'17 Acciones_Insumos'!P114+'17 Acciones_Insumos'!Q114+'17 Acciones_Insumos'!R114</f>
        <v>1119390</v>
      </c>
      <c r="S12" s="80">
        <f>'17 Acciones_Insumos'!S113+'17 Acciones_Insumos'!T113+'17 Acciones_Insumos'!U113+'17 Acciones_Insumos'!V113</f>
        <v>1592</v>
      </c>
      <c r="T12" s="263">
        <f>'17 Acciones_Insumos'!S114+'17 Acciones_Insumos'!T114+'17 Acciones_Insumos'!U114+'17 Acciones_Insumos'!V114</f>
        <v>1054307</v>
      </c>
      <c r="U12" s="85">
        <f t="shared" ref="U12:U14" si="3">O12+Q12+S12</f>
        <v>4945</v>
      </c>
      <c r="V12" s="286">
        <f>P12+R12+T12</f>
        <v>3233504</v>
      </c>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row>
    <row r="13" spans="1:69" ht="85.9" customHeight="1" x14ac:dyDescent="0.2">
      <c r="A13" s="284"/>
      <c r="B13" s="285"/>
      <c r="C13" s="562"/>
      <c r="D13" s="563"/>
      <c r="E13" s="563"/>
      <c r="F13" s="564"/>
      <c r="G13" s="565"/>
      <c r="H13" s="563"/>
      <c r="I13" s="182"/>
      <c r="J13" s="182"/>
      <c r="K13" s="566"/>
      <c r="L13" s="1356"/>
      <c r="M13" s="79" t="s">
        <v>1784</v>
      </c>
      <c r="N13" s="588"/>
      <c r="O13" s="87">
        <f>'17 Acciones_Insumos'!K162+'17 Acciones_Insumos'!L162+'17 Acciones_Insumos'!M162+'17 Acciones_Insumos'!N162</f>
        <v>1370</v>
      </c>
      <c r="P13" s="263">
        <f>'17 Acciones_Insumos'!K163+'17 Acciones_Insumos'!L163+'17 Acciones_Insumos'!M163+'17 Acciones_Insumos'!N163</f>
        <v>774472</v>
      </c>
      <c r="Q13" s="80">
        <f>'17 Acciones_Insumos'!O162+'17 Acciones_Insumos'!P162+'17 Acciones_Insumos'!Q162+'17 Acciones_Insumos'!R162</f>
        <v>1525</v>
      </c>
      <c r="R13" s="263">
        <f>'17 Acciones_Insumos'!O163+'17 Acciones_Insumos'!P163+'17 Acciones_Insumos'!Q163+'17 Acciones_Insumos'!R163</f>
        <v>834630</v>
      </c>
      <c r="S13" s="80">
        <f>'17 Acciones_Insumos'!S162+'17 Acciones_Insumos'!T162+'17 Acciones_Insumos'!U162+'17 Acciones_Insumos'!V162</f>
        <v>1361</v>
      </c>
      <c r="T13" s="263">
        <f>'17 Acciones_Insumos'!S163+'17 Acciones_Insumos'!T163+'17 Acciones_Insumos'!U163+'17 Acciones_Insumos'!V163</f>
        <v>760547</v>
      </c>
      <c r="U13" s="85">
        <f t="shared" si="3"/>
        <v>4256</v>
      </c>
      <c r="V13" s="286">
        <f t="shared" ref="V13:V15" si="4">P13+R13+T13</f>
        <v>2369649</v>
      </c>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row>
    <row r="14" spans="1:69" ht="77.45" customHeight="1" x14ac:dyDescent="0.2">
      <c r="A14" s="284"/>
      <c r="B14" s="285"/>
      <c r="C14" s="562"/>
      <c r="D14" s="563"/>
      <c r="E14" s="563"/>
      <c r="F14" s="564"/>
      <c r="G14" s="565"/>
      <c r="H14" s="563"/>
      <c r="I14" s="182"/>
      <c r="J14" s="182"/>
      <c r="K14" s="566"/>
      <c r="L14" s="1356"/>
      <c r="M14" s="79" t="s">
        <v>1564</v>
      </c>
      <c r="N14" s="588"/>
      <c r="O14" s="87">
        <f>'17 Acciones_Insumos'!K201+'17 Acciones_Insumos'!L201+'17 Acciones_Insumos'!M201+'17 Acciones_Insumos'!N201</f>
        <v>820</v>
      </c>
      <c r="P14" s="263">
        <f>'17 Acciones_Insumos'!K202+'17 Acciones_Insumos'!L202+'17 Acciones_Insumos'!M202+'17 Acciones_Insumos'!N202</f>
        <v>509416</v>
      </c>
      <c r="Q14" s="80">
        <f>'17 Acciones_Insumos'!O201+'17 Acciones_Insumos'!P201+'17 Acciones_Insumos'!Q201+'17 Acciones_Insumos'!R201</f>
        <v>880</v>
      </c>
      <c r="R14" s="263">
        <f>'17 Acciones_Insumos'!O202+'17 Acciones_Insumos'!P202+'17 Acciones_Insumos'!Q202+'17 Acciones_Insumos'!R202</f>
        <v>526860</v>
      </c>
      <c r="S14" s="80">
        <f>'17 Acciones_Insumos'!S201+'17 Acciones_Insumos'!T201+'17 Acciones_Insumos'!U201+'17 Acciones_Insumos'!V201</f>
        <v>830</v>
      </c>
      <c r="T14" s="263">
        <f>'17 Acciones_Insumos'!S202+'17 Acciones_Insumos'!T202+'17 Acciones_Insumos'!U202+'17 Acciones_Insumos'!V202</f>
        <v>510216</v>
      </c>
      <c r="U14" s="85">
        <f t="shared" si="3"/>
        <v>2530</v>
      </c>
      <c r="V14" s="286">
        <f t="shared" ref="V14" si="5">P14+R14+T14</f>
        <v>1546492</v>
      </c>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row>
    <row r="15" spans="1:69" ht="90.75" thickBot="1" x14ac:dyDescent="0.25">
      <c r="A15" s="284"/>
      <c r="B15" s="285"/>
      <c r="C15" s="562"/>
      <c r="D15" s="563"/>
      <c r="E15" s="563"/>
      <c r="F15" s="564"/>
      <c r="G15" s="565"/>
      <c r="H15" s="563"/>
      <c r="I15" s="182"/>
      <c r="J15" s="182"/>
      <c r="K15" s="566"/>
      <c r="L15" s="1433"/>
      <c r="M15" s="79" t="s">
        <v>1565</v>
      </c>
      <c r="N15" s="588"/>
      <c r="O15" s="87">
        <f>'17 Acciones_Insumos'!K237+'17 Acciones_Insumos'!L237+'17 Acciones_Insumos'!M237+'17 Acciones_Insumos'!N237</f>
        <v>523</v>
      </c>
      <c r="P15" s="263">
        <f>'17 Acciones_Insumos'!K238+'17 Acciones_Insumos'!L238+'17 Acciones_Insumos'!M238+'17 Acciones_Insumos'!N238</f>
        <v>121607</v>
      </c>
      <c r="Q15" s="80">
        <f>'17 Acciones_Insumos'!O237+'17 Acciones_Insumos'!P237+'17 Acciones_Insumos'!Q237+'17 Acciones_Insumos'!R237</f>
        <v>1481</v>
      </c>
      <c r="R15" s="263">
        <f>'17 Acciones_Insumos'!O238+'17 Acciones_Insumos'!P238+'17 Acciones_Insumos'!Q238+'17 Acciones_Insumos'!R238</f>
        <v>128974</v>
      </c>
      <c r="S15" s="80">
        <f>'17 Acciones_Insumos'!S237+'17 Acciones_Insumos'!T237+'17 Acciones_Insumos'!U237+'17 Acciones_Insumos'!V237</f>
        <v>1235</v>
      </c>
      <c r="T15" s="263">
        <f>'17 Acciones_Insumos'!S238+'17 Acciones_Insumos'!T238+'17 Acciones_Insumos'!U238+'17 Acciones_Insumos'!V238</f>
        <v>148827</v>
      </c>
      <c r="U15" s="85">
        <f>O15+Q15+S15</f>
        <v>3239</v>
      </c>
      <c r="V15" s="286">
        <f t="shared" si="4"/>
        <v>399408</v>
      </c>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row>
    <row r="16" spans="1:69" ht="15" hidden="1" customHeight="1" x14ac:dyDescent="0.2">
      <c r="A16" s="284"/>
      <c r="B16" s="285"/>
      <c r="C16" s="562"/>
      <c r="D16" s="563"/>
      <c r="E16" s="563"/>
      <c r="F16" s="564"/>
      <c r="G16" s="565"/>
      <c r="H16" s="563"/>
      <c r="I16" s="182"/>
      <c r="J16" s="182"/>
      <c r="K16" s="566"/>
      <c r="L16" s="256" t="s">
        <v>1157</v>
      </c>
      <c r="M16" s="257"/>
      <c r="N16" s="587"/>
      <c r="O16" s="256"/>
      <c r="P16" s="266">
        <f t="shared" ref="P16:V16" si="6">SUM(P17:P19)</f>
        <v>0</v>
      </c>
      <c r="Q16" s="280"/>
      <c r="R16" s="266">
        <f t="shared" si="6"/>
        <v>0</v>
      </c>
      <c r="S16" s="280"/>
      <c r="T16" s="266">
        <f t="shared" si="6"/>
        <v>0</v>
      </c>
      <c r="U16" s="282"/>
      <c r="V16" s="287">
        <f t="shared" si="6"/>
        <v>0</v>
      </c>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row>
    <row r="17" spans="1:69" ht="15" hidden="1" customHeight="1" x14ac:dyDescent="0.2">
      <c r="A17" s="284"/>
      <c r="B17" s="285"/>
      <c r="C17" s="562"/>
      <c r="D17" s="563"/>
      <c r="E17" s="563"/>
      <c r="F17" s="564"/>
      <c r="G17" s="565"/>
      <c r="H17" s="563"/>
      <c r="I17" s="182"/>
      <c r="J17" s="182"/>
      <c r="K17" s="566"/>
      <c r="L17" s="1329"/>
      <c r="M17" s="79" t="s">
        <v>1153</v>
      </c>
      <c r="N17" s="588"/>
      <c r="O17" s="87"/>
      <c r="P17" s="568"/>
      <c r="Q17" s="80"/>
      <c r="R17" s="568"/>
      <c r="S17" s="80"/>
      <c r="T17" s="568"/>
      <c r="U17" s="85"/>
      <c r="V17" s="590">
        <f>P17+R17+T17</f>
        <v>0</v>
      </c>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row>
    <row r="18" spans="1:69" ht="15" hidden="1" x14ac:dyDescent="0.2">
      <c r="A18" s="284"/>
      <c r="B18" s="285"/>
      <c r="C18" s="562"/>
      <c r="D18" s="563"/>
      <c r="E18" s="563"/>
      <c r="F18" s="564"/>
      <c r="G18" s="565"/>
      <c r="H18" s="563"/>
      <c r="I18" s="182"/>
      <c r="J18" s="182"/>
      <c r="K18" s="566"/>
      <c r="L18" s="1330"/>
      <c r="M18" s="79" t="s">
        <v>1154</v>
      </c>
      <c r="N18" s="588"/>
      <c r="O18" s="87"/>
      <c r="P18" s="568"/>
      <c r="Q18" s="80"/>
      <c r="R18" s="568"/>
      <c r="S18" s="80"/>
      <c r="T18" s="568"/>
      <c r="U18" s="85"/>
      <c r="V18" s="590">
        <f t="shared" ref="V18:V19" si="7">P18+R18+T18</f>
        <v>0</v>
      </c>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1:69" ht="15" hidden="1" x14ac:dyDescent="0.2">
      <c r="A19" s="284"/>
      <c r="B19" s="285"/>
      <c r="C19" s="562"/>
      <c r="D19" s="563"/>
      <c r="E19" s="563"/>
      <c r="F19" s="564"/>
      <c r="G19" s="565"/>
      <c r="H19" s="563"/>
      <c r="I19" s="182"/>
      <c r="J19" s="182"/>
      <c r="K19" s="566"/>
      <c r="L19" s="1331"/>
      <c r="M19" s="79" t="s">
        <v>1155</v>
      </c>
      <c r="N19" s="588"/>
      <c r="O19" s="87"/>
      <c r="P19" s="568"/>
      <c r="Q19" s="80"/>
      <c r="R19" s="568"/>
      <c r="S19" s="80"/>
      <c r="T19" s="568"/>
      <c r="U19" s="85"/>
      <c r="V19" s="590">
        <f t="shared" si="7"/>
        <v>0</v>
      </c>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1:69" ht="15" hidden="1" customHeight="1" x14ac:dyDescent="0.2">
      <c r="A20" s="284"/>
      <c r="B20" s="285"/>
      <c r="C20" s="562"/>
      <c r="D20" s="563"/>
      <c r="E20" s="563"/>
      <c r="F20" s="564"/>
      <c r="G20" s="565"/>
      <c r="H20" s="563"/>
      <c r="I20" s="182"/>
      <c r="J20" s="182"/>
      <c r="K20" s="566"/>
      <c r="L20" s="256" t="s">
        <v>1158</v>
      </c>
      <c r="M20" s="257"/>
      <c r="N20" s="587"/>
      <c r="O20" s="256"/>
      <c r="P20" s="266">
        <f t="shared" ref="P20:V20" si="8">SUM(P21:P23)</f>
        <v>0</v>
      </c>
      <c r="Q20" s="280"/>
      <c r="R20" s="266">
        <f t="shared" si="8"/>
        <v>0</v>
      </c>
      <c r="S20" s="280"/>
      <c r="T20" s="266">
        <f t="shared" si="8"/>
        <v>0</v>
      </c>
      <c r="U20" s="282"/>
      <c r="V20" s="287">
        <f t="shared" si="8"/>
        <v>0</v>
      </c>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1:69" ht="15" hidden="1" customHeight="1" x14ac:dyDescent="0.2">
      <c r="A21" s="284"/>
      <c r="B21" s="285"/>
      <c r="C21" s="562"/>
      <c r="D21" s="563"/>
      <c r="E21" s="563"/>
      <c r="F21" s="564"/>
      <c r="G21" s="565"/>
      <c r="H21" s="563"/>
      <c r="I21" s="182"/>
      <c r="J21" s="182"/>
      <c r="K21" s="566"/>
      <c r="L21" s="1329"/>
      <c r="M21" s="79" t="s">
        <v>1153</v>
      </c>
      <c r="N21" s="588"/>
      <c r="O21" s="87"/>
      <c r="P21" s="568"/>
      <c r="Q21" s="80"/>
      <c r="R21" s="568"/>
      <c r="S21" s="80"/>
      <c r="T21" s="568"/>
      <c r="U21" s="85"/>
      <c r="V21" s="590">
        <f>P21+R21+T21</f>
        <v>0</v>
      </c>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5" hidden="1" x14ac:dyDescent="0.2">
      <c r="A22" s="284"/>
      <c r="B22" s="285"/>
      <c r="C22" s="562"/>
      <c r="D22" s="563"/>
      <c r="E22" s="563"/>
      <c r="F22" s="564"/>
      <c r="G22" s="565"/>
      <c r="H22" s="563"/>
      <c r="I22" s="182"/>
      <c r="J22" s="182"/>
      <c r="K22" s="566"/>
      <c r="L22" s="1330"/>
      <c r="M22" s="79" t="s">
        <v>1154</v>
      </c>
      <c r="N22" s="588"/>
      <c r="O22" s="87"/>
      <c r="P22" s="568"/>
      <c r="Q22" s="80"/>
      <c r="R22" s="568"/>
      <c r="S22" s="80"/>
      <c r="T22" s="568"/>
      <c r="U22" s="85"/>
      <c r="V22" s="590">
        <f t="shared" ref="V22:V23" si="9">P22+R22+T22</f>
        <v>0</v>
      </c>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5" hidden="1" x14ac:dyDescent="0.2">
      <c r="A23" s="284"/>
      <c r="B23" s="285"/>
      <c r="C23" s="562"/>
      <c r="D23" s="563"/>
      <c r="E23" s="563"/>
      <c r="F23" s="564"/>
      <c r="G23" s="565"/>
      <c r="H23" s="563"/>
      <c r="I23" s="182"/>
      <c r="J23" s="182"/>
      <c r="K23" s="566"/>
      <c r="L23" s="1331"/>
      <c r="M23" s="79" t="s">
        <v>1155</v>
      </c>
      <c r="N23" s="588"/>
      <c r="O23" s="87"/>
      <c r="P23" s="568"/>
      <c r="Q23" s="80"/>
      <c r="R23" s="568"/>
      <c r="S23" s="80"/>
      <c r="T23" s="568"/>
      <c r="U23" s="85"/>
      <c r="V23" s="590">
        <f t="shared" si="9"/>
        <v>0</v>
      </c>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15" hidden="1" customHeight="1" x14ac:dyDescent="0.2">
      <c r="A24" s="284"/>
      <c r="B24" s="285"/>
      <c r="C24" s="562"/>
      <c r="D24" s="563"/>
      <c r="E24" s="563"/>
      <c r="F24" s="564"/>
      <c r="G24" s="565"/>
      <c r="H24" s="563"/>
      <c r="I24" s="182"/>
      <c r="J24" s="182"/>
      <c r="K24" s="566"/>
      <c r="L24" s="256" t="s">
        <v>1159</v>
      </c>
      <c r="M24" s="257"/>
      <c r="N24" s="587"/>
      <c r="O24" s="256"/>
      <c r="P24" s="266">
        <f t="shared" ref="P24:V24" si="10">SUM(P25:P27)</f>
        <v>0</v>
      </c>
      <c r="Q24" s="280"/>
      <c r="R24" s="266">
        <f t="shared" si="10"/>
        <v>0</v>
      </c>
      <c r="S24" s="280"/>
      <c r="T24" s="266">
        <f t="shared" si="10"/>
        <v>0</v>
      </c>
      <c r="U24" s="282"/>
      <c r="V24" s="287">
        <f t="shared" si="10"/>
        <v>0</v>
      </c>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15" hidden="1" customHeight="1" x14ac:dyDescent="0.2">
      <c r="A25" s="284"/>
      <c r="B25" s="285"/>
      <c r="C25" s="562"/>
      <c r="D25" s="563"/>
      <c r="E25" s="563"/>
      <c r="F25" s="564"/>
      <c r="G25" s="565"/>
      <c r="H25" s="563"/>
      <c r="I25" s="182"/>
      <c r="J25" s="182"/>
      <c r="K25" s="566"/>
      <c r="L25" s="1329"/>
      <c r="M25" s="79" t="s">
        <v>1153</v>
      </c>
      <c r="N25" s="588"/>
      <c r="O25" s="87"/>
      <c r="P25" s="568"/>
      <c r="Q25" s="80"/>
      <c r="R25" s="568"/>
      <c r="S25" s="80"/>
      <c r="T25" s="568"/>
      <c r="U25" s="85"/>
      <c r="V25" s="590">
        <f>P25+R25+T25</f>
        <v>0</v>
      </c>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5" hidden="1" x14ac:dyDescent="0.2">
      <c r="A26" s="284"/>
      <c r="B26" s="285"/>
      <c r="C26" s="562"/>
      <c r="D26" s="563"/>
      <c r="E26" s="563"/>
      <c r="F26" s="564"/>
      <c r="G26" s="565"/>
      <c r="H26" s="563"/>
      <c r="I26" s="182"/>
      <c r="J26" s="182"/>
      <c r="K26" s="566"/>
      <c r="L26" s="1330"/>
      <c r="M26" s="79" t="s">
        <v>1154</v>
      </c>
      <c r="N26" s="588"/>
      <c r="O26" s="87"/>
      <c r="P26" s="568"/>
      <c r="Q26" s="80"/>
      <c r="R26" s="568"/>
      <c r="S26" s="80"/>
      <c r="T26" s="568"/>
      <c r="U26" s="85"/>
      <c r="V26" s="590">
        <f t="shared" ref="V26:V27" si="11">P26+R26+T26</f>
        <v>0</v>
      </c>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 hidden="1" x14ac:dyDescent="0.2">
      <c r="A27" s="284"/>
      <c r="B27" s="285"/>
      <c r="C27" s="562"/>
      <c r="D27" s="563"/>
      <c r="E27" s="563"/>
      <c r="F27" s="564"/>
      <c r="G27" s="565"/>
      <c r="H27" s="563"/>
      <c r="I27" s="182"/>
      <c r="J27" s="182"/>
      <c r="K27" s="566"/>
      <c r="L27" s="1331"/>
      <c r="M27" s="79" t="s">
        <v>1155</v>
      </c>
      <c r="N27" s="588"/>
      <c r="O27" s="87"/>
      <c r="P27" s="568"/>
      <c r="Q27" s="80"/>
      <c r="R27" s="568"/>
      <c r="S27" s="80"/>
      <c r="T27" s="568"/>
      <c r="U27" s="85"/>
      <c r="V27" s="590">
        <f t="shared" si="11"/>
        <v>0</v>
      </c>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15" hidden="1" customHeight="1" x14ac:dyDescent="0.2">
      <c r="A28" s="284"/>
      <c r="B28" s="285"/>
      <c r="C28" s="562"/>
      <c r="D28" s="563"/>
      <c r="E28" s="563"/>
      <c r="F28" s="564"/>
      <c r="G28" s="565"/>
      <c r="H28" s="563"/>
      <c r="I28" s="182"/>
      <c r="J28" s="182"/>
      <c r="K28" s="566"/>
      <c r="L28" s="256" t="s">
        <v>1160</v>
      </c>
      <c r="M28" s="257"/>
      <c r="N28" s="587"/>
      <c r="O28" s="256"/>
      <c r="P28" s="266">
        <f t="shared" ref="P28:V28" si="12">SUM(P29:P31)</f>
        <v>0</v>
      </c>
      <c r="Q28" s="280"/>
      <c r="R28" s="266">
        <f t="shared" si="12"/>
        <v>0</v>
      </c>
      <c r="S28" s="280"/>
      <c r="T28" s="266">
        <f t="shared" si="12"/>
        <v>0</v>
      </c>
      <c r="U28" s="282"/>
      <c r="V28" s="287">
        <f t="shared" si="12"/>
        <v>0</v>
      </c>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ht="15" hidden="1" customHeight="1" x14ac:dyDescent="0.2">
      <c r="A29" s="284"/>
      <c r="B29" s="285"/>
      <c r="C29" s="562"/>
      <c r="D29" s="563"/>
      <c r="E29" s="563"/>
      <c r="F29" s="564"/>
      <c r="G29" s="565"/>
      <c r="H29" s="563"/>
      <c r="I29" s="182"/>
      <c r="J29" s="182"/>
      <c r="K29" s="566"/>
      <c r="L29" s="1329"/>
      <c r="M29" s="79" t="s">
        <v>1153</v>
      </c>
      <c r="N29" s="588"/>
      <c r="O29" s="87"/>
      <c r="P29" s="568"/>
      <c r="Q29" s="80"/>
      <c r="R29" s="568"/>
      <c r="S29" s="80"/>
      <c r="T29" s="568"/>
      <c r="U29" s="85"/>
      <c r="V29" s="590">
        <f>P29+R29+T29</f>
        <v>0</v>
      </c>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 hidden="1" x14ac:dyDescent="0.2">
      <c r="A30" s="284"/>
      <c r="B30" s="285"/>
      <c r="C30" s="562"/>
      <c r="D30" s="563"/>
      <c r="E30" s="563"/>
      <c r="F30" s="564"/>
      <c r="G30" s="565"/>
      <c r="H30" s="563"/>
      <c r="I30" s="182"/>
      <c r="J30" s="182"/>
      <c r="K30" s="566"/>
      <c r="L30" s="1330"/>
      <c r="M30" s="79" t="s">
        <v>1154</v>
      </c>
      <c r="N30" s="588"/>
      <c r="O30" s="87"/>
      <c r="P30" s="568"/>
      <c r="Q30" s="80"/>
      <c r="R30" s="568"/>
      <c r="S30" s="80"/>
      <c r="T30" s="568"/>
      <c r="U30" s="85"/>
      <c r="V30" s="590">
        <f t="shared" ref="V30:V31" si="13">P30+R30+T30</f>
        <v>0</v>
      </c>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 hidden="1" x14ac:dyDescent="0.2">
      <c r="A31" s="284"/>
      <c r="B31" s="285"/>
      <c r="C31" s="562"/>
      <c r="D31" s="563"/>
      <c r="E31" s="563"/>
      <c r="F31" s="564"/>
      <c r="G31" s="565"/>
      <c r="H31" s="563"/>
      <c r="I31" s="182"/>
      <c r="J31" s="182"/>
      <c r="K31" s="566"/>
      <c r="L31" s="1331"/>
      <c r="M31" s="79" t="s">
        <v>1155</v>
      </c>
      <c r="N31" s="588"/>
      <c r="O31" s="87"/>
      <c r="P31" s="568"/>
      <c r="Q31" s="80"/>
      <c r="R31" s="568"/>
      <c r="S31" s="80"/>
      <c r="T31" s="568"/>
      <c r="U31" s="85"/>
      <c r="V31" s="590">
        <f t="shared" si="13"/>
        <v>0</v>
      </c>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 hidden="1" customHeight="1" x14ac:dyDescent="0.2">
      <c r="A32" s="284"/>
      <c r="B32" s="285"/>
      <c r="C32" s="562"/>
      <c r="D32" s="563"/>
      <c r="E32" s="563"/>
      <c r="F32" s="564"/>
      <c r="G32" s="565"/>
      <c r="H32" s="563"/>
      <c r="I32" s="182"/>
      <c r="J32" s="182"/>
      <c r="K32" s="566"/>
      <c r="L32" s="256" t="s">
        <v>1161</v>
      </c>
      <c r="M32" s="257"/>
      <c r="N32" s="587"/>
      <c r="O32" s="256"/>
      <c r="P32" s="266">
        <f t="shared" ref="P32:T32" si="14">SUM(P33:P35)</f>
        <v>0</v>
      </c>
      <c r="Q32" s="280"/>
      <c r="R32" s="266">
        <f t="shared" si="14"/>
        <v>0</v>
      </c>
      <c r="S32" s="280"/>
      <c r="T32" s="266">
        <f t="shared" si="14"/>
        <v>0</v>
      </c>
      <c r="U32" s="282"/>
      <c r="V32" s="287">
        <f>SUM(V33:V35)</f>
        <v>0</v>
      </c>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 hidden="1" customHeight="1" x14ac:dyDescent="0.2">
      <c r="A33" s="284"/>
      <c r="B33" s="285"/>
      <c r="C33" s="562"/>
      <c r="D33" s="563"/>
      <c r="E33" s="563"/>
      <c r="F33" s="564"/>
      <c r="G33" s="565"/>
      <c r="H33" s="563"/>
      <c r="I33" s="182"/>
      <c r="J33" s="182"/>
      <c r="K33" s="566"/>
      <c r="L33" s="1329"/>
      <c r="M33" s="79" t="s">
        <v>1153</v>
      </c>
      <c r="N33" s="588"/>
      <c r="O33" s="87"/>
      <c r="P33" s="568"/>
      <c r="Q33" s="80"/>
      <c r="R33" s="568"/>
      <c r="S33" s="80"/>
      <c r="T33" s="568"/>
      <c r="U33" s="85"/>
      <c r="V33" s="590">
        <f>P33+R33+T33</f>
        <v>0</v>
      </c>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 hidden="1" x14ac:dyDescent="0.2">
      <c r="A34" s="284"/>
      <c r="B34" s="285"/>
      <c r="C34" s="562"/>
      <c r="D34" s="563"/>
      <c r="E34" s="563"/>
      <c r="F34" s="564"/>
      <c r="G34" s="565"/>
      <c r="H34" s="563"/>
      <c r="I34" s="182"/>
      <c r="J34" s="182"/>
      <c r="K34" s="566"/>
      <c r="L34" s="1330"/>
      <c r="M34" s="79" t="s">
        <v>1154</v>
      </c>
      <c r="N34" s="588"/>
      <c r="O34" s="87"/>
      <c r="P34" s="568"/>
      <c r="Q34" s="80"/>
      <c r="R34" s="568"/>
      <c r="S34" s="80"/>
      <c r="T34" s="568"/>
      <c r="U34" s="85"/>
      <c r="V34" s="590">
        <f t="shared" ref="V34:V35" si="15">P34+R34+T34</f>
        <v>0</v>
      </c>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 hidden="1" x14ac:dyDescent="0.2">
      <c r="A35" s="284"/>
      <c r="B35" s="285"/>
      <c r="C35" s="562"/>
      <c r="D35" s="563"/>
      <c r="E35" s="563"/>
      <c r="F35" s="564"/>
      <c r="G35" s="565"/>
      <c r="H35" s="563"/>
      <c r="I35" s="182"/>
      <c r="J35" s="182"/>
      <c r="K35" s="566"/>
      <c r="L35" s="1331"/>
      <c r="M35" s="79" t="s">
        <v>1155</v>
      </c>
      <c r="N35" s="588"/>
      <c r="O35" s="87"/>
      <c r="P35" s="568"/>
      <c r="Q35" s="80"/>
      <c r="R35" s="568"/>
      <c r="S35" s="80"/>
      <c r="T35" s="568"/>
      <c r="U35" s="85"/>
      <c r="V35" s="590">
        <f t="shared" si="15"/>
        <v>0</v>
      </c>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 hidden="1" customHeight="1" x14ac:dyDescent="0.2">
      <c r="A36" s="284"/>
      <c r="B36" s="285"/>
      <c r="C36" s="562"/>
      <c r="D36" s="563"/>
      <c r="E36" s="563"/>
      <c r="F36" s="564"/>
      <c r="G36" s="565"/>
      <c r="H36" s="563"/>
      <c r="I36" s="182"/>
      <c r="J36" s="182"/>
      <c r="K36" s="566"/>
      <c r="L36" s="256" t="s">
        <v>1162</v>
      </c>
      <c r="M36" s="257"/>
      <c r="N36" s="587"/>
      <c r="O36" s="256"/>
      <c r="P36" s="266">
        <f t="shared" ref="P36:V36" si="16">SUM(P37:P39)</f>
        <v>0</v>
      </c>
      <c r="Q36" s="280"/>
      <c r="R36" s="266">
        <f t="shared" si="16"/>
        <v>0</v>
      </c>
      <c r="S36" s="280"/>
      <c r="T36" s="266">
        <f t="shared" si="16"/>
        <v>0</v>
      </c>
      <c r="U36" s="282"/>
      <c r="V36" s="287">
        <f t="shared" si="16"/>
        <v>0</v>
      </c>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 hidden="1" customHeight="1" x14ac:dyDescent="0.2">
      <c r="A37" s="284"/>
      <c r="B37" s="285"/>
      <c r="C37" s="562"/>
      <c r="D37" s="563"/>
      <c r="E37" s="563"/>
      <c r="F37" s="564"/>
      <c r="G37" s="565"/>
      <c r="H37" s="563"/>
      <c r="I37" s="182"/>
      <c r="J37" s="182"/>
      <c r="K37" s="566"/>
      <c r="L37" s="1329"/>
      <c r="M37" s="79" t="s">
        <v>1153</v>
      </c>
      <c r="N37" s="588"/>
      <c r="O37" s="87"/>
      <c r="P37" s="568"/>
      <c r="Q37" s="80"/>
      <c r="R37" s="568"/>
      <c r="S37" s="80"/>
      <c r="T37" s="568"/>
      <c r="U37" s="85"/>
      <c r="V37" s="590">
        <f>P37+R37+T37</f>
        <v>0</v>
      </c>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 hidden="1" customHeight="1" x14ac:dyDescent="0.2">
      <c r="A38" s="284"/>
      <c r="B38" s="285"/>
      <c r="C38" s="562"/>
      <c r="D38" s="563"/>
      <c r="E38" s="563"/>
      <c r="F38" s="564"/>
      <c r="G38" s="565"/>
      <c r="H38" s="563"/>
      <c r="I38" s="182"/>
      <c r="J38" s="182"/>
      <c r="K38" s="566"/>
      <c r="L38" s="1330"/>
      <c r="M38" s="79" t="s">
        <v>1154</v>
      </c>
      <c r="N38" s="588"/>
      <c r="O38" s="87"/>
      <c r="P38" s="568"/>
      <c r="Q38" s="80"/>
      <c r="R38" s="568"/>
      <c r="S38" s="80"/>
      <c r="T38" s="568"/>
      <c r="U38" s="85"/>
      <c r="V38" s="590">
        <f t="shared" ref="V38:V39" si="17">P38+R38+T38</f>
        <v>0</v>
      </c>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 hidden="1" customHeight="1" thickBot="1" x14ac:dyDescent="0.25">
      <c r="A39" s="288"/>
      <c r="B39" s="289"/>
      <c r="C39" s="570"/>
      <c r="D39" s="571"/>
      <c r="E39" s="571"/>
      <c r="F39" s="572"/>
      <c r="G39" s="573"/>
      <c r="H39" s="571"/>
      <c r="I39" s="574"/>
      <c r="J39" s="574"/>
      <c r="K39" s="575"/>
      <c r="L39" s="1347"/>
      <c r="M39" s="79" t="s">
        <v>1155</v>
      </c>
      <c r="N39" s="588"/>
      <c r="O39" s="87"/>
      <c r="P39" s="591"/>
      <c r="Q39" s="80"/>
      <c r="R39" s="591"/>
      <c r="S39" s="80"/>
      <c r="T39" s="591"/>
      <c r="U39" s="85"/>
      <c r="V39" s="592">
        <f t="shared" si="17"/>
        <v>0</v>
      </c>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thickBot="1" x14ac:dyDescent="0.25">
      <c r="A40" s="3"/>
      <c r="B40" s="3"/>
      <c r="C40" s="3"/>
      <c r="D40" s="3"/>
      <c r="E40" s="3"/>
      <c r="F40" s="3"/>
      <c r="G40" s="632"/>
      <c r="H40" s="3"/>
      <c r="I40" s="3"/>
      <c r="J40" s="3"/>
      <c r="K40" s="3"/>
      <c r="L40" s="1428" t="s">
        <v>1163</v>
      </c>
      <c r="M40" s="1429"/>
      <c r="N40" s="1430"/>
      <c r="O40" s="1431"/>
      <c r="P40" s="290">
        <f>P36+P32+P28+P24+P20+P16+P11+P8</f>
        <v>5887575</v>
      </c>
      <c r="Q40" s="291"/>
      <c r="R40" s="290">
        <f>R7+R11+R16+R20+R24+R28+R32+R36</f>
        <v>7117276</v>
      </c>
      <c r="S40" s="292"/>
      <c r="T40" s="290">
        <f>T7+T11+T16+T20+T24+T28+T32+T36</f>
        <v>5995149</v>
      </c>
      <c r="U40" s="292"/>
      <c r="V40" s="290">
        <f>V7+V11+V16+V20+V24+V28+V32+V36</f>
        <v>19000000</v>
      </c>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x14ac:dyDescent="0.2">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sheetData>
  <mergeCells count="36">
    <mergeCell ref="A1:U1"/>
    <mergeCell ref="A3:G4"/>
    <mergeCell ref="H3:K3"/>
    <mergeCell ref="L3:M6"/>
    <mergeCell ref="O3:V3"/>
    <mergeCell ref="H4:H6"/>
    <mergeCell ref="I4:K4"/>
    <mergeCell ref="O4:P4"/>
    <mergeCell ref="Q4:R4"/>
    <mergeCell ref="S4:T4"/>
    <mergeCell ref="N3:N5"/>
    <mergeCell ref="W7:Y10"/>
    <mergeCell ref="U4:V4"/>
    <mergeCell ref="A5:A6"/>
    <mergeCell ref="B5:B6"/>
    <mergeCell ref="C5:G5"/>
    <mergeCell ref="I5:I6"/>
    <mergeCell ref="J5:J6"/>
    <mergeCell ref="K5:K6"/>
    <mergeCell ref="O5:O6"/>
    <mergeCell ref="P5:P6"/>
    <mergeCell ref="Q5:Q6"/>
    <mergeCell ref="R5:R6"/>
    <mergeCell ref="S5:S6"/>
    <mergeCell ref="T5:T6"/>
    <mergeCell ref="U5:U6"/>
    <mergeCell ref="V5:V6"/>
    <mergeCell ref="L33:L35"/>
    <mergeCell ref="L37:L39"/>
    <mergeCell ref="L40:O40"/>
    <mergeCell ref="L8:L10"/>
    <mergeCell ref="L12:L15"/>
    <mergeCell ref="L17:L19"/>
    <mergeCell ref="L21:L23"/>
    <mergeCell ref="L25:L27"/>
    <mergeCell ref="L29:L31"/>
  </mergeCells>
  <printOptions horizontalCentered="1" verticalCentered="1"/>
  <pageMargins left="0.19685039370078741" right="0.19685039370078741" top="0.74803149606299213" bottom="0.74803149606299213" header="0.31496062992125984" footer="0.31496062992125984"/>
  <pageSetup scale="45" orientation="landscape"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279"/>
  <sheetViews>
    <sheetView showGridLines="0" tabSelected="1" view="pageBreakPreview" topLeftCell="G33" zoomScale="90" zoomScaleNormal="115" zoomScaleSheetLayoutView="90" workbookViewId="0">
      <selection activeCell="H67" sqref="H67:H68"/>
    </sheetView>
  </sheetViews>
  <sheetFormatPr baseColWidth="10" defaultColWidth="11.42578125" defaultRowHeight="15.75" x14ac:dyDescent="0.25"/>
  <cols>
    <col min="1" max="1" width="3.42578125" style="1" customWidth="1"/>
    <col min="2" max="2" width="3.140625" style="1" customWidth="1"/>
    <col min="3" max="3" width="3.28515625" style="1" customWidth="1"/>
    <col min="4" max="5" width="2.7109375" style="1" customWidth="1"/>
    <col min="6" max="6" width="2.28515625" style="1" customWidth="1"/>
    <col min="7" max="7" width="3.5703125" style="599" customWidth="1"/>
    <col min="8" max="8" width="54.140625" style="600" customWidth="1"/>
    <col min="9" max="9" width="12" style="599" customWidth="1"/>
    <col min="10" max="10" width="18.85546875" style="599" customWidth="1"/>
    <col min="11" max="11" width="15.140625" style="599" bestFit="1" customWidth="1"/>
    <col min="12" max="12" width="15.42578125" style="599" bestFit="1" customWidth="1"/>
    <col min="13" max="16" width="15.28515625" style="599" bestFit="1" customWidth="1"/>
    <col min="17" max="17" width="16.28515625" style="599" customWidth="1"/>
    <col min="18" max="21" width="15.28515625" style="599" bestFit="1" customWidth="1"/>
    <col min="22" max="22" width="14.85546875" style="599" bestFit="1" customWidth="1"/>
    <col min="23" max="23" width="35.140625" style="599" bestFit="1" customWidth="1"/>
    <col min="24" max="24" width="45.140625" style="865" customWidth="1"/>
    <col min="25" max="25" width="13.7109375" style="865" customWidth="1"/>
    <col min="26" max="26" width="17.28515625" style="865" bestFit="1" customWidth="1"/>
    <col min="27" max="27" width="12.42578125" style="865" customWidth="1"/>
    <col min="28" max="28" width="11.42578125" style="599"/>
    <col min="29" max="29" width="12.5703125" style="872" customWidth="1"/>
    <col min="30" max="30" width="20.85546875" style="599" bestFit="1" customWidth="1"/>
    <col min="31" max="31" width="17.7109375" style="599" bestFit="1" customWidth="1"/>
    <col min="32" max="32" width="15.7109375" style="599" bestFit="1" customWidth="1"/>
    <col min="33" max="33" width="16" style="599" bestFit="1" customWidth="1"/>
    <col min="34" max="34" width="15.7109375" style="599" bestFit="1" customWidth="1"/>
    <col min="35" max="35" width="15.7109375" style="599" customWidth="1"/>
    <col min="36" max="16384" width="11.42578125" style="599"/>
  </cols>
  <sheetData>
    <row r="1" spans="1:36" ht="27" customHeight="1" x14ac:dyDescent="0.25">
      <c r="A1" s="1498" t="s">
        <v>1193</v>
      </c>
      <c r="B1" s="1498"/>
      <c r="C1" s="1498"/>
      <c r="D1" s="1498"/>
      <c r="E1" s="1498"/>
      <c r="F1" s="1498"/>
      <c r="G1" s="1498"/>
      <c r="H1" s="1498"/>
      <c r="I1" s="1498"/>
      <c r="J1" s="1498"/>
      <c r="K1" s="1498"/>
      <c r="L1" s="1498"/>
      <c r="M1" s="1498"/>
      <c r="N1" s="1498"/>
      <c r="O1" s="1498"/>
      <c r="P1" s="1498"/>
      <c r="Q1" s="1498"/>
      <c r="R1" s="1498"/>
      <c r="S1" s="1498"/>
      <c r="T1" s="1498"/>
      <c r="U1" s="1498"/>
      <c r="V1" s="1498"/>
      <c r="W1" s="858" t="s">
        <v>1194</v>
      </c>
      <c r="X1" s="1498" t="s">
        <v>1195</v>
      </c>
      <c r="Y1" s="1498"/>
      <c r="Z1" s="1498"/>
      <c r="AA1" s="1498"/>
      <c r="AB1" s="1498"/>
      <c r="AC1" s="1498"/>
      <c r="AD1" s="1498"/>
      <c r="AE1" s="1498"/>
      <c r="AF1" s="1498"/>
      <c r="AG1" s="1498"/>
      <c r="AH1" s="1493" t="s">
        <v>1135</v>
      </c>
      <c r="AI1" s="1493"/>
    </row>
    <row r="2" spans="1:36" ht="24" customHeight="1" x14ac:dyDescent="0.25">
      <c r="A2" s="1494" t="s">
        <v>1196</v>
      </c>
      <c r="B2" s="1494" t="s">
        <v>1197</v>
      </c>
      <c r="C2" s="1494" t="s">
        <v>1198</v>
      </c>
      <c r="D2" s="1494" t="s">
        <v>1199</v>
      </c>
      <c r="E2" s="1494" t="s">
        <v>1200</v>
      </c>
      <c r="F2" s="1494" t="s">
        <v>1201</v>
      </c>
      <c r="G2" s="1491" t="s">
        <v>1202</v>
      </c>
      <c r="H2" s="1491"/>
      <c r="I2" s="1491" t="s">
        <v>1143</v>
      </c>
      <c r="J2" s="1491"/>
      <c r="K2" s="1497" t="s">
        <v>1203</v>
      </c>
      <c r="L2" s="1497"/>
      <c r="M2" s="1497"/>
      <c r="N2" s="1497"/>
      <c r="O2" s="1497"/>
      <c r="P2" s="1497"/>
      <c r="Q2" s="1497"/>
      <c r="R2" s="1497"/>
      <c r="S2" s="1497"/>
      <c r="T2" s="1497"/>
      <c r="U2" s="1497"/>
      <c r="V2" s="1497"/>
      <c r="W2" s="1497"/>
      <c r="X2" s="1492" t="s">
        <v>1204</v>
      </c>
      <c r="Y2" s="1492" t="s">
        <v>1205</v>
      </c>
      <c r="Z2" s="1492" t="s">
        <v>1143</v>
      </c>
      <c r="AA2" s="1492" t="s">
        <v>1206</v>
      </c>
      <c r="AB2" s="1492" t="s">
        <v>1207</v>
      </c>
      <c r="AC2" s="1492" t="s">
        <v>1208</v>
      </c>
      <c r="AD2" s="1489" t="s">
        <v>1209</v>
      </c>
      <c r="AE2" s="1489" t="s">
        <v>1210</v>
      </c>
      <c r="AF2" s="1490" t="s">
        <v>1211</v>
      </c>
      <c r="AG2" s="1490"/>
      <c r="AH2" s="1490"/>
      <c r="AI2" s="1499" t="s">
        <v>1212</v>
      </c>
    </row>
    <row r="3" spans="1:36" ht="65.45" customHeight="1" x14ac:dyDescent="0.25">
      <c r="A3" s="1495"/>
      <c r="B3" s="1495"/>
      <c r="C3" s="1495"/>
      <c r="D3" s="1495"/>
      <c r="E3" s="1495"/>
      <c r="F3" s="1495"/>
      <c r="G3" s="1496"/>
      <c r="H3" s="1496"/>
      <c r="I3" s="1491"/>
      <c r="J3" s="1491"/>
      <c r="K3" s="694" t="s">
        <v>1213</v>
      </c>
      <c r="L3" s="695" t="s">
        <v>1214</v>
      </c>
      <c r="M3" s="695" t="s">
        <v>1215</v>
      </c>
      <c r="N3" s="695" t="s">
        <v>1216</v>
      </c>
      <c r="O3" s="695" t="s">
        <v>1217</v>
      </c>
      <c r="P3" s="695" t="s">
        <v>1218</v>
      </c>
      <c r="Q3" s="695" t="s">
        <v>1219</v>
      </c>
      <c r="R3" s="695" t="s">
        <v>1220</v>
      </c>
      <c r="S3" s="695" t="s">
        <v>1221</v>
      </c>
      <c r="T3" s="695" t="s">
        <v>1222</v>
      </c>
      <c r="U3" s="695" t="s">
        <v>1223</v>
      </c>
      <c r="V3" s="695" t="s">
        <v>1224</v>
      </c>
      <c r="W3" s="696" t="s">
        <v>1225</v>
      </c>
      <c r="X3" s="1492"/>
      <c r="Y3" s="1492"/>
      <c r="Z3" s="1492"/>
      <c r="AA3" s="1492"/>
      <c r="AB3" s="1492"/>
      <c r="AC3" s="1492"/>
      <c r="AD3" s="1489"/>
      <c r="AE3" s="1489"/>
      <c r="AF3" s="697" t="s">
        <v>1226</v>
      </c>
      <c r="AG3" s="697" t="s">
        <v>1227</v>
      </c>
      <c r="AH3" s="697" t="s">
        <v>1228</v>
      </c>
      <c r="AI3" s="1499"/>
    </row>
    <row r="4" spans="1:36" s="692" customFormat="1" ht="36" customHeight="1" x14ac:dyDescent="0.25">
      <c r="A4" s="1484"/>
      <c r="B4" s="1484"/>
      <c r="C4" s="1484"/>
      <c r="D4" s="1484"/>
      <c r="E4" s="1487" t="s">
        <v>1556</v>
      </c>
      <c r="F4" s="1487"/>
      <c r="G4" s="1487"/>
      <c r="H4" s="1487"/>
      <c r="I4" s="1477"/>
      <c r="J4" s="698" t="s">
        <v>1148</v>
      </c>
      <c r="K4" s="699">
        <f>K6</f>
        <v>4</v>
      </c>
      <c r="L4" s="699">
        <f t="shared" ref="L4:V4" si="0">L6</f>
        <v>5</v>
      </c>
      <c r="M4" s="699">
        <f t="shared" si="0"/>
        <v>3</v>
      </c>
      <c r="N4" s="699">
        <f t="shared" si="0"/>
        <v>4</v>
      </c>
      <c r="O4" s="699">
        <f t="shared" si="0"/>
        <v>4</v>
      </c>
      <c r="P4" s="699">
        <f t="shared" si="0"/>
        <v>3</v>
      </c>
      <c r="Q4" s="699">
        <f t="shared" si="0"/>
        <v>4</v>
      </c>
      <c r="R4" s="699">
        <f t="shared" si="0"/>
        <v>4</v>
      </c>
      <c r="S4" s="699">
        <f t="shared" si="0"/>
        <v>3</v>
      </c>
      <c r="T4" s="699">
        <f t="shared" si="0"/>
        <v>3</v>
      </c>
      <c r="U4" s="699">
        <v>4</v>
      </c>
      <c r="V4" s="699">
        <f t="shared" si="0"/>
        <v>4</v>
      </c>
      <c r="W4" s="700">
        <f t="shared" ref="W4:W203" si="1">SUM(K4:V4)</f>
        <v>45</v>
      </c>
      <c r="X4" s="862"/>
      <c r="Y4" s="862"/>
      <c r="Z4" s="862"/>
      <c r="AA4" s="862"/>
      <c r="AB4" s="686"/>
      <c r="AC4" s="868"/>
      <c r="AD4" s="686"/>
      <c r="AE4" s="686"/>
      <c r="AF4" s="686"/>
      <c r="AG4" s="686"/>
      <c r="AH4" s="686"/>
      <c r="AI4" s="686"/>
    </row>
    <row r="5" spans="1:36" s="692" customFormat="1" ht="30.75" customHeight="1" x14ac:dyDescent="0.25">
      <c r="A5" s="1484"/>
      <c r="B5" s="1484"/>
      <c r="C5" s="1484"/>
      <c r="D5" s="1484"/>
      <c r="E5" s="1487"/>
      <c r="F5" s="1487"/>
      <c r="G5" s="1487"/>
      <c r="H5" s="1487"/>
      <c r="I5" s="1477"/>
      <c r="J5" s="698" t="s">
        <v>1149</v>
      </c>
      <c r="K5" s="890">
        <f>K7</f>
        <v>817359</v>
      </c>
      <c r="L5" s="890">
        <f>L7</f>
        <v>630077</v>
      </c>
      <c r="M5" s="890">
        <f t="shared" ref="M5:V5" si="2">M7</f>
        <v>1045265</v>
      </c>
      <c r="N5" s="890">
        <f t="shared" si="2"/>
        <v>929572</v>
      </c>
      <c r="O5" s="890">
        <f t="shared" si="2"/>
        <v>1076875</v>
      </c>
      <c r="P5" s="890">
        <f t="shared" si="2"/>
        <v>882668</v>
      </c>
      <c r="Q5" s="890">
        <f t="shared" si="2"/>
        <v>1767681</v>
      </c>
      <c r="R5" s="890">
        <f t="shared" si="2"/>
        <v>780198</v>
      </c>
      <c r="S5" s="890">
        <f t="shared" si="2"/>
        <v>833208</v>
      </c>
      <c r="T5" s="890">
        <f t="shared" si="2"/>
        <v>798478</v>
      </c>
      <c r="U5" s="890">
        <f t="shared" si="2"/>
        <v>850935</v>
      </c>
      <c r="V5" s="890">
        <f t="shared" si="2"/>
        <v>1038631</v>
      </c>
      <c r="W5" s="942">
        <f>SUM(K5:V5)</f>
        <v>11450947</v>
      </c>
      <c r="X5" s="884"/>
      <c r="Y5" s="884"/>
      <c r="Z5" s="884"/>
      <c r="AA5" s="884"/>
      <c r="AB5" s="907"/>
      <c r="AC5" s="908"/>
      <c r="AD5" s="943"/>
      <c r="AE5" s="943"/>
      <c r="AF5" s="943"/>
      <c r="AG5" s="943"/>
      <c r="AH5" s="943"/>
      <c r="AI5" s="907"/>
    </row>
    <row r="6" spans="1:36" ht="36" customHeight="1" x14ac:dyDescent="0.25">
      <c r="A6" s="705"/>
      <c r="B6" s="705"/>
      <c r="C6" s="705"/>
      <c r="D6" s="705"/>
      <c r="E6" s="705"/>
      <c r="F6" s="705"/>
      <c r="G6" s="706"/>
      <c r="H6" s="1456" t="s">
        <v>1557</v>
      </c>
      <c r="I6" s="1478"/>
      <c r="J6" s="701" t="s">
        <v>1148</v>
      </c>
      <c r="K6" s="931">
        <f t="shared" ref="K6:V6" si="3">SUMIF($J8:$J104,$J$6,K8:K104)</f>
        <v>4</v>
      </c>
      <c r="L6" s="931">
        <f t="shared" si="3"/>
        <v>5</v>
      </c>
      <c r="M6" s="931">
        <f t="shared" si="3"/>
        <v>3</v>
      </c>
      <c r="N6" s="931">
        <f t="shared" si="3"/>
        <v>4</v>
      </c>
      <c r="O6" s="931">
        <f t="shared" si="3"/>
        <v>4</v>
      </c>
      <c r="P6" s="931">
        <f t="shared" si="3"/>
        <v>3</v>
      </c>
      <c r="Q6" s="931">
        <f t="shared" si="3"/>
        <v>4</v>
      </c>
      <c r="R6" s="931">
        <f t="shared" si="3"/>
        <v>4</v>
      </c>
      <c r="S6" s="931">
        <f t="shared" si="3"/>
        <v>3</v>
      </c>
      <c r="T6" s="931">
        <f t="shared" si="3"/>
        <v>3</v>
      </c>
      <c r="U6" s="931">
        <f t="shared" si="3"/>
        <v>4</v>
      </c>
      <c r="V6" s="931">
        <f t="shared" si="3"/>
        <v>4</v>
      </c>
      <c r="W6" s="944">
        <f t="shared" si="1"/>
        <v>45</v>
      </c>
      <c r="X6" s="856"/>
      <c r="Y6" s="856"/>
      <c r="Z6" s="856"/>
      <c r="AA6" s="856"/>
      <c r="AB6" s="856"/>
      <c r="AC6" s="856"/>
      <c r="AD6" s="856"/>
      <c r="AE6" s="856"/>
      <c r="AF6" s="856"/>
      <c r="AG6" s="856"/>
      <c r="AH6" s="856"/>
      <c r="AI6" s="856"/>
    </row>
    <row r="7" spans="1:36" ht="30.75" customHeight="1" x14ac:dyDescent="0.25">
      <c r="A7" s="705"/>
      <c r="B7" s="705"/>
      <c r="C7" s="705"/>
      <c r="D7" s="705"/>
      <c r="E7" s="705"/>
      <c r="F7" s="705"/>
      <c r="G7" s="707"/>
      <c r="H7" s="1456"/>
      <c r="I7" s="1478"/>
      <c r="J7" s="701" t="s">
        <v>1149</v>
      </c>
      <c r="K7" s="711">
        <f>SUMIF($J8:$J110,$J$7,K8:K110)</f>
        <v>817359</v>
      </c>
      <c r="L7" s="711">
        <f>SUMIF($J8:$J110,$J$7,L8:L110)</f>
        <v>630077</v>
      </c>
      <c r="M7" s="711">
        <f t="shared" ref="M7:U7" si="4">SUMIF($J8:$J110,$J$7,M8:M110)</f>
        <v>1045265</v>
      </c>
      <c r="N7" s="711">
        <f t="shared" si="4"/>
        <v>929572</v>
      </c>
      <c r="O7" s="711">
        <f t="shared" si="4"/>
        <v>1076875</v>
      </c>
      <c r="P7" s="711">
        <f t="shared" si="4"/>
        <v>882668</v>
      </c>
      <c r="Q7" s="711">
        <f t="shared" si="4"/>
        <v>1767681</v>
      </c>
      <c r="R7" s="711">
        <f t="shared" si="4"/>
        <v>780198</v>
      </c>
      <c r="S7" s="711">
        <f t="shared" si="4"/>
        <v>833208</v>
      </c>
      <c r="T7" s="711">
        <f t="shared" si="4"/>
        <v>798478</v>
      </c>
      <c r="U7" s="711">
        <f t="shared" si="4"/>
        <v>850935</v>
      </c>
      <c r="V7" s="711">
        <f>SUMIF($J8:$J110,$J$7,V8:V110)</f>
        <v>1038631</v>
      </c>
      <c r="W7" s="710">
        <f>SUM(K7:V7)</f>
        <v>11450947</v>
      </c>
      <c r="X7" s="712"/>
      <c r="Y7" s="712"/>
      <c r="Z7" s="712"/>
      <c r="AA7" s="712"/>
      <c r="AB7" s="712"/>
      <c r="AC7" s="712"/>
      <c r="AD7" s="713"/>
      <c r="AE7" s="713"/>
      <c r="AF7" s="713"/>
      <c r="AG7" s="713"/>
      <c r="AH7" s="713"/>
      <c r="AI7" s="712"/>
    </row>
    <row r="8" spans="1:36" ht="30.6" customHeight="1" x14ac:dyDescent="0.25">
      <c r="A8" s="705"/>
      <c r="B8" s="705"/>
      <c r="C8" s="705"/>
      <c r="D8" s="705"/>
      <c r="E8" s="705"/>
      <c r="F8" s="705"/>
      <c r="G8" s="706"/>
      <c r="H8" s="1451" t="s">
        <v>1603</v>
      </c>
      <c r="I8" s="1452" t="s">
        <v>1559</v>
      </c>
      <c r="J8" s="856" t="s">
        <v>1148</v>
      </c>
      <c r="K8" s="866">
        <v>4</v>
      </c>
      <c r="L8" s="866">
        <v>5</v>
      </c>
      <c r="M8" s="866">
        <v>3</v>
      </c>
      <c r="N8" s="866">
        <v>4</v>
      </c>
      <c r="O8" s="866">
        <v>4</v>
      </c>
      <c r="P8" s="866">
        <v>3</v>
      </c>
      <c r="Q8" s="866">
        <v>4</v>
      </c>
      <c r="R8" s="866">
        <v>4</v>
      </c>
      <c r="S8" s="866">
        <v>3</v>
      </c>
      <c r="T8" s="866">
        <v>3</v>
      </c>
      <c r="U8" s="866">
        <v>4</v>
      </c>
      <c r="V8" s="866">
        <v>4</v>
      </c>
      <c r="W8" s="879">
        <f t="shared" si="1"/>
        <v>45</v>
      </c>
      <c r="X8" s="856"/>
      <c r="Y8" s="856"/>
      <c r="Z8" s="856"/>
      <c r="AA8" s="856"/>
      <c r="AB8" s="853"/>
      <c r="AC8" s="856"/>
      <c r="AD8" s="853"/>
      <c r="AE8" s="853"/>
      <c r="AF8" s="853"/>
      <c r="AG8" s="853"/>
      <c r="AH8" s="853"/>
      <c r="AI8" s="853"/>
      <c r="AJ8" s="692"/>
    </row>
    <row r="9" spans="1:36" ht="50.45" customHeight="1" x14ac:dyDescent="0.25">
      <c r="A9" s="705"/>
      <c r="B9" s="705"/>
      <c r="C9" s="705"/>
      <c r="D9" s="705"/>
      <c r="E9" s="705"/>
      <c r="F9" s="705"/>
      <c r="G9" s="707"/>
      <c r="H9" s="1451"/>
      <c r="I9" s="1452"/>
      <c r="J9" s="856" t="s">
        <v>1149</v>
      </c>
      <c r="K9" s="880">
        <v>604838</v>
      </c>
      <c r="L9" s="880">
        <v>407342</v>
      </c>
      <c r="M9" s="881">
        <v>407342</v>
      </c>
      <c r="N9" s="881">
        <v>407342</v>
      </c>
      <c r="O9" s="881">
        <v>407342</v>
      </c>
      <c r="P9" s="881">
        <v>407342</v>
      </c>
      <c r="Q9" s="881">
        <v>801934</v>
      </c>
      <c r="R9" s="881">
        <v>407342</v>
      </c>
      <c r="S9" s="881">
        <v>407342</v>
      </c>
      <c r="T9" s="881">
        <v>407342</v>
      </c>
      <c r="U9" s="881">
        <v>407342</v>
      </c>
      <c r="V9" s="881">
        <f>614838+83337</f>
        <v>698175</v>
      </c>
      <c r="W9" s="882">
        <f>SUM(K9:V9)</f>
        <v>5771025</v>
      </c>
      <c r="X9" s="883" t="s">
        <v>1558</v>
      </c>
      <c r="Y9" s="884">
        <v>58</v>
      </c>
      <c r="Z9" s="883" t="s">
        <v>1559</v>
      </c>
      <c r="AA9" s="885" t="s">
        <v>1560</v>
      </c>
      <c r="AB9" s="886" t="s">
        <v>1561</v>
      </c>
      <c r="AC9" s="887">
        <v>11</v>
      </c>
      <c r="AD9" s="855">
        <f>W9/Y9</f>
        <v>99500.431034482754</v>
      </c>
      <c r="AE9" s="855">
        <f>Y9*AD9</f>
        <v>5771025</v>
      </c>
      <c r="AF9" s="888">
        <f>K9+L9+M9+N9</f>
        <v>1826864</v>
      </c>
      <c r="AG9" s="873">
        <f>O9+P9+Q9+R9</f>
        <v>2023960</v>
      </c>
      <c r="AH9" s="873">
        <f>S9+T9+U9+V9</f>
        <v>1920201</v>
      </c>
      <c r="AI9" s="883" t="s">
        <v>1562</v>
      </c>
      <c r="AJ9" s="692"/>
    </row>
    <row r="10" spans="1:36" ht="27" customHeight="1" x14ac:dyDescent="0.25">
      <c r="A10" s="705"/>
      <c r="B10" s="705"/>
      <c r="C10" s="705"/>
      <c r="D10" s="705"/>
      <c r="E10" s="705"/>
      <c r="F10" s="705"/>
      <c r="G10" s="706"/>
      <c r="H10" s="1451" t="s">
        <v>1798</v>
      </c>
      <c r="I10" s="1452" t="s">
        <v>1559</v>
      </c>
      <c r="J10" s="856" t="s">
        <v>1148</v>
      </c>
      <c r="K10" s="889"/>
      <c r="L10" s="889"/>
      <c r="M10" s="889"/>
      <c r="N10" s="889"/>
      <c r="O10" s="889"/>
      <c r="P10" s="889"/>
      <c r="Q10" s="889"/>
      <c r="R10" s="889"/>
      <c r="S10" s="889"/>
      <c r="T10" s="889"/>
      <c r="U10" s="889"/>
      <c r="V10" s="889"/>
      <c r="W10" s="889"/>
      <c r="X10" s="856"/>
      <c r="Y10" s="856"/>
      <c r="Z10" s="856"/>
      <c r="AA10" s="856"/>
      <c r="AB10" s="853"/>
      <c r="AC10" s="856"/>
      <c r="AD10" s="855"/>
      <c r="AE10" s="855"/>
      <c r="AF10" s="855"/>
      <c r="AG10" s="855"/>
      <c r="AH10" s="855"/>
      <c r="AI10" s="853"/>
      <c r="AJ10" s="692"/>
    </row>
    <row r="11" spans="1:36" ht="46.9" customHeight="1" x14ac:dyDescent="0.25">
      <c r="A11" s="705"/>
      <c r="B11" s="705"/>
      <c r="C11" s="705"/>
      <c r="D11" s="705"/>
      <c r="E11" s="705"/>
      <c r="F11" s="705"/>
      <c r="G11" s="707"/>
      <c r="H11" s="1451"/>
      <c r="I11" s="1452"/>
      <c r="J11" s="856" t="s">
        <v>1149</v>
      </c>
      <c r="K11" s="890"/>
      <c r="L11" s="890"/>
      <c r="M11" s="890"/>
      <c r="N11" s="890"/>
      <c r="O11" s="890"/>
      <c r="P11" s="890"/>
      <c r="Q11" s="890"/>
      <c r="R11" s="890"/>
      <c r="S11" s="890"/>
      <c r="T11" s="890"/>
      <c r="U11" s="890"/>
      <c r="V11" s="890"/>
      <c r="W11" s="882">
        <f t="shared" ref="W11:W72" si="5">SUM(K11:V11)</f>
        <v>0</v>
      </c>
      <c r="X11" s="883" t="s">
        <v>1558</v>
      </c>
      <c r="Y11" s="884">
        <v>4</v>
      </c>
      <c r="Z11" s="883" t="s">
        <v>1559</v>
      </c>
      <c r="AA11" s="885" t="s">
        <v>1560</v>
      </c>
      <c r="AB11" s="886" t="s">
        <v>1561</v>
      </c>
      <c r="AC11" s="887">
        <v>11</v>
      </c>
      <c r="AD11" s="855">
        <f t="shared" ref="AD11:AD47" si="6">W11/Y11</f>
        <v>0</v>
      </c>
      <c r="AE11" s="855">
        <f t="shared" ref="AE11:AE47" si="7">Y11*AD11</f>
        <v>0</v>
      </c>
      <c r="AF11" s="888">
        <f t="shared" ref="AF11:AF72" si="8">K11+L11+M11+N11</f>
        <v>0</v>
      </c>
      <c r="AG11" s="873">
        <f t="shared" ref="AG11:AG72" si="9">O11+P11+Q11+R11</f>
        <v>0</v>
      </c>
      <c r="AH11" s="873">
        <f t="shared" ref="AH11:AH72" si="10">S11+T11+U11+V11</f>
        <v>0</v>
      </c>
      <c r="AI11" s="883" t="s">
        <v>1562</v>
      </c>
      <c r="AJ11" s="692"/>
    </row>
    <row r="12" spans="1:36" ht="27" customHeight="1" x14ac:dyDescent="0.25">
      <c r="A12" s="705"/>
      <c r="B12" s="705"/>
      <c r="C12" s="705"/>
      <c r="D12" s="705"/>
      <c r="E12" s="705"/>
      <c r="F12" s="705"/>
      <c r="G12" s="706"/>
      <c r="H12" s="1451" t="s">
        <v>1793</v>
      </c>
      <c r="I12" s="1452" t="s">
        <v>1559</v>
      </c>
      <c r="J12" s="856" t="s">
        <v>1148</v>
      </c>
      <c r="K12" s="889"/>
      <c r="L12" s="889"/>
      <c r="M12" s="889"/>
      <c r="N12" s="889"/>
      <c r="O12" s="889"/>
      <c r="P12" s="889"/>
      <c r="Q12" s="889"/>
      <c r="R12" s="889"/>
      <c r="S12" s="889"/>
      <c r="T12" s="889"/>
      <c r="U12" s="889"/>
      <c r="V12" s="889"/>
      <c r="W12" s="889"/>
      <c r="X12" s="856"/>
      <c r="Y12" s="856"/>
      <c r="Z12" s="856"/>
      <c r="AA12" s="856"/>
      <c r="AB12" s="853"/>
      <c r="AC12" s="856"/>
      <c r="AD12" s="855"/>
      <c r="AE12" s="855"/>
      <c r="AF12" s="855"/>
      <c r="AG12" s="855"/>
      <c r="AH12" s="855"/>
      <c r="AI12" s="853"/>
      <c r="AJ12" s="692"/>
    </row>
    <row r="13" spans="1:36" ht="30.75" customHeight="1" x14ac:dyDescent="0.25">
      <c r="A13" s="705"/>
      <c r="B13" s="705"/>
      <c r="C13" s="705"/>
      <c r="D13" s="705"/>
      <c r="E13" s="705"/>
      <c r="F13" s="705"/>
      <c r="G13" s="707"/>
      <c r="H13" s="1451"/>
      <c r="I13" s="1452"/>
      <c r="J13" s="856" t="s">
        <v>1149</v>
      </c>
      <c r="K13" s="890">
        <v>29000</v>
      </c>
      <c r="L13" s="890">
        <v>29000</v>
      </c>
      <c r="M13" s="890">
        <v>29000</v>
      </c>
      <c r="N13" s="890">
        <v>29000</v>
      </c>
      <c r="O13" s="890">
        <v>29000</v>
      </c>
      <c r="P13" s="890">
        <v>29000</v>
      </c>
      <c r="Q13" s="890">
        <v>29000</v>
      </c>
      <c r="R13" s="890">
        <v>29000</v>
      </c>
      <c r="S13" s="890">
        <v>29000</v>
      </c>
      <c r="T13" s="890">
        <v>29000</v>
      </c>
      <c r="U13" s="890">
        <v>29000</v>
      </c>
      <c r="V13" s="890">
        <v>29000</v>
      </c>
      <c r="W13" s="882">
        <f t="shared" si="5"/>
        <v>348000</v>
      </c>
      <c r="X13" s="891" t="s">
        <v>1558</v>
      </c>
      <c r="Y13" s="884">
        <v>12</v>
      </c>
      <c r="Z13" s="883" t="s">
        <v>1559</v>
      </c>
      <c r="AA13" s="884">
        <v>183</v>
      </c>
      <c r="AB13" s="886" t="s">
        <v>1561</v>
      </c>
      <c r="AC13" s="884">
        <v>11</v>
      </c>
      <c r="AD13" s="855">
        <f t="shared" si="6"/>
        <v>29000</v>
      </c>
      <c r="AE13" s="855">
        <f t="shared" si="7"/>
        <v>348000</v>
      </c>
      <c r="AF13" s="888">
        <f t="shared" si="8"/>
        <v>116000</v>
      </c>
      <c r="AG13" s="873">
        <f t="shared" si="9"/>
        <v>116000</v>
      </c>
      <c r="AH13" s="873">
        <f t="shared" si="10"/>
        <v>116000</v>
      </c>
      <c r="AI13" s="883" t="s">
        <v>1562</v>
      </c>
      <c r="AJ13" s="692"/>
    </row>
    <row r="14" spans="1:36" ht="33" customHeight="1" x14ac:dyDescent="0.25">
      <c r="A14" s="705"/>
      <c r="B14" s="705"/>
      <c r="C14" s="705"/>
      <c r="D14" s="705"/>
      <c r="E14" s="705"/>
      <c r="F14" s="705"/>
      <c r="G14" s="706"/>
      <c r="H14" s="1451" t="s">
        <v>1794</v>
      </c>
      <c r="I14" s="1452" t="s">
        <v>1559</v>
      </c>
      <c r="J14" s="856" t="s">
        <v>1148</v>
      </c>
      <c r="K14" s="889"/>
      <c r="L14" s="889"/>
      <c r="M14" s="889"/>
      <c r="N14" s="889"/>
      <c r="O14" s="889"/>
      <c r="P14" s="889"/>
      <c r="Q14" s="889"/>
      <c r="R14" s="889"/>
      <c r="S14" s="889"/>
      <c r="T14" s="889"/>
      <c r="U14" s="889"/>
      <c r="V14" s="889"/>
      <c r="W14" s="889"/>
      <c r="X14" s="856"/>
      <c r="Y14" s="856"/>
      <c r="Z14" s="856"/>
      <c r="AA14" s="856"/>
      <c r="AB14" s="853"/>
      <c r="AC14" s="856"/>
      <c r="AD14" s="855"/>
      <c r="AE14" s="855"/>
      <c r="AF14" s="855"/>
      <c r="AG14" s="855"/>
      <c r="AH14" s="855"/>
      <c r="AI14" s="853"/>
      <c r="AJ14" s="692"/>
    </row>
    <row r="15" spans="1:36" ht="37.15" customHeight="1" x14ac:dyDescent="0.25">
      <c r="A15" s="705"/>
      <c r="B15" s="705"/>
      <c r="C15" s="705"/>
      <c r="D15" s="705"/>
      <c r="E15" s="705"/>
      <c r="F15" s="705"/>
      <c r="G15" s="707"/>
      <c r="H15" s="1451"/>
      <c r="I15" s="1452"/>
      <c r="J15" s="856" t="s">
        <v>1149</v>
      </c>
      <c r="K15" s="892">
        <v>117000</v>
      </c>
      <c r="L15" s="892">
        <v>117000</v>
      </c>
      <c r="M15" s="892">
        <v>117000</v>
      </c>
      <c r="N15" s="892">
        <v>117000</v>
      </c>
      <c r="O15" s="892">
        <v>117000</v>
      </c>
      <c r="P15" s="892">
        <v>117000</v>
      </c>
      <c r="Q15" s="892">
        <v>117000</v>
      </c>
      <c r="R15" s="892">
        <v>117000</v>
      </c>
      <c r="S15" s="892">
        <v>117000</v>
      </c>
      <c r="T15" s="892">
        <v>121500</v>
      </c>
      <c r="U15" s="892">
        <v>121500</v>
      </c>
      <c r="V15" s="892">
        <v>121500</v>
      </c>
      <c r="W15" s="882">
        <f t="shared" si="5"/>
        <v>1417500</v>
      </c>
      <c r="X15" s="891" t="s">
        <v>1558</v>
      </c>
      <c r="Y15" s="884">
        <v>12</v>
      </c>
      <c r="Z15" s="883" t="s">
        <v>1559</v>
      </c>
      <c r="AA15" s="884">
        <v>29</v>
      </c>
      <c r="AB15" s="886" t="s">
        <v>1561</v>
      </c>
      <c r="AC15" s="884">
        <v>11</v>
      </c>
      <c r="AD15" s="855">
        <f t="shared" si="6"/>
        <v>118125</v>
      </c>
      <c r="AE15" s="855">
        <f t="shared" si="7"/>
        <v>1417500</v>
      </c>
      <c r="AF15" s="888">
        <f t="shared" si="8"/>
        <v>468000</v>
      </c>
      <c r="AG15" s="873">
        <f t="shared" si="9"/>
        <v>468000</v>
      </c>
      <c r="AH15" s="873">
        <f t="shared" si="10"/>
        <v>481500</v>
      </c>
      <c r="AI15" s="883" t="s">
        <v>1562</v>
      </c>
      <c r="AJ15" s="692"/>
    </row>
    <row r="16" spans="1:36" s="721" customFormat="1" ht="30.6" customHeight="1" x14ac:dyDescent="0.2">
      <c r="A16" s="720"/>
      <c r="B16" s="714"/>
      <c r="C16" s="714"/>
      <c r="D16" s="714"/>
      <c r="E16" s="714"/>
      <c r="F16" s="714"/>
      <c r="G16" s="707"/>
      <c r="H16" s="1462" t="s">
        <v>1839</v>
      </c>
      <c r="I16" s="1463" t="s">
        <v>1607</v>
      </c>
      <c r="J16" s="893" t="s">
        <v>1148</v>
      </c>
      <c r="K16" s="894"/>
      <c r="L16" s="895"/>
      <c r="M16" s="895"/>
      <c r="N16" s="895"/>
      <c r="O16" s="895"/>
      <c r="P16" s="895"/>
      <c r="Q16" s="895"/>
      <c r="R16" s="895"/>
      <c r="S16" s="895"/>
      <c r="T16" s="895"/>
      <c r="U16" s="895"/>
      <c r="V16" s="895"/>
      <c r="W16" s="895"/>
      <c r="X16" s="896"/>
      <c r="Y16" s="887"/>
      <c r="Z16" s="887"/>
      <c r="AA16" s="887"/>
      <c r="AB16" s="887"/>
      <c r="AC16" s="887"/>
      <c r="AD16" s="855"/>
      <c r="AE16" s="855"/>
      <c r="AF16" s="855"/>
      <c r="AG16" s="855"/>
      <c r="AH16" s="855"/>
      <c r="AI16" s="1464" t="s">
        <v>1608</v>
      </c>
    </row>
    <row r="17" spans="1:36" s="721" customFormat="1" ht="81.599999999999994" customHeight="1" x14ac:dyDescent="0.2">
      <c r="A17" s="720"/>
      <c r="B17" s="714"/>
      <c r="C17" s="714"/>
      <c r="D17" s="714"/>
      <c r="E17" s="714"/>
      <c r="F17" s="714"/>
      <c r="G17" s="707"/>
      <c r="H17" s="1462"/>
      <c r="I17" s="1463"/>
      <c r="J17" s="893" t="s">
        <v>1149</v>
      </c>
      <c r="K17" s="897">
        <v>34321</v>
      </c>
      <c r="L17" s="898">
        <v>45051</v>
      </c>
      <c r="M17" s="898">
        <v>445433</v>
      </c>
      <c r="N17" s="898">
        <v>224990</v>
      </c>
      <c r="O17" s="898">
        <v>465443</v>
      </c>
      <c r="P17" s="898">
        <v>256726</v>
      </c>
      <c r="Q17" s="898">
        <v>178793</v>
      </c>
      <c r="R17" s="898">
        <v>176716</v>
      </c>
      <c r="S17" s="898">
        <v>248426</v>
      </c>
      <c r="T17" s="898">
        <v>204496</v>
      </c>
      <c r="U17" s="898">
        <v>230093</v>
      </c>
      <c r="V17" s="898">
        <v>158516</v>
      </c>
      <c r="W17" s="882">
        <f t="shared" si="5"/>
        <v>2669004</v>
      </c>
      <c r="X17" s="899" t="s">
        <v>1609</v>
      </c>
      <c r="Y17" s="900">
        <v>12</v>
      </c>
      <c r="Z17" s="901" t="s">
        <v>1610</v>
      </c>
      <c r="AA17" s="902" t="s">
        <v>1837</v>
      </c>
      <c r="AB17" s="901" t="s">
        <v>1561</v>
      </c>
      <c r="AC17" s="887">
        <v>11</v>
      </c>
      <c r="AD17" s="855">
        <f t="shared" si="6"/>
        <v>222417</v>
      </c>
      <c r="AE17" s="855">
        <f t="shared" si="7"/>
        <v>2669004</v>
      </c>
      <c r="AF17" s="888">
        <f t="shared" si="8"/>
        <v>749795</v>
      </c>
      <c r="AG17" s="873">
        <f t="shared" si="9"/>
        <v>1077678</v>
      </c>
      <c r="AH17" s="873">
        <f t="shared" si="10"/>
        <v>841531</v>
      </c>
      <c r="AI17" s="1464"/>
    </row>
    <row r="18" spans="1:36" ht="30.6" customHeight="1" x14ac:dyDescent="0.25">
      <c r="A18" s="705"/>
      <c r="B18" s="705"/>
      <c r="C18" s="705"/>
      <c r="D18" s="705"/>
      <c r="E18" s="705"/>
      <c r="F18" s="705"/>
      <c r="G18" s="706"/>
      <c r="H18" s="1451" t="s">
        <v>1840</v>
      </c>
      <c r="I18" s="1452"/>
      <c r="J18" s="856" t="s">
        <v>1148</v>
      </c>
      <c r="K18" s="875"/>
      <c r="L18" s="875"/>
      <c r="M18" s="875"/>
      <c r="N18" s="875"/>
      <c r="O18" s="875"/>
      <c r="P18" s="875"/>
      <c r="Q18" s="875"/>
      <c r="R18" s="875"/>
      <c r="S18" s="875"/>
      <c r="T18" s="875"/>
      <c r="U18" s="875"/>
      <c r="V18" s="875"/>
      <c r="W18" s="875"/>
      <c r="X18" s="856"/>
      <c r="Y18" s="856"/>
      <c r="Z18" s="856"/>
      <c r="AA18" s="856"/>
      <c r="AB18" s="853"/>
      <c r="AC18" s="856"/>
      <c r="AD18" s="855"/>
      <c r="AE18" s="855"/>
      <c r="AF18" s="855"/>
      <c r="AG18" s="855"/>
      <c r="AH18" s="855"/>
      <c r="AI18" s="853"/>
      <c r="AJ18" s="692"/>
    </row>
    <row r="19" spans="1:36" s="716" customFormat="1" ht="23.45" customHeight="1" x14ac:dyDescent="0.25">
      <c r="A19" s="715"/>
      <c r="B19" s="715"/>
      <c r="C19" s="715"/>
      <c r="D19" s="715"/>
      <c r="E19" s="715"/>
      <c r="F19" s="715"/>
      <c r="G19" s="707"/>
      <c r="H19" s="1451"/>
      <c r="I19" s="1452"/>
      <c r="J19" s="856" t="s">
        <v>1149</v>
      </c>
      <c r="K19" s="890">
        <v>12000</v>
      </c>
      <c r="L19" s="890">
        <v>12000</v>
      </c>
      <c r="M19" s="890">
        <v>12000</v>
      </c>
      <c r="N19" s="890">
        <v>12000</v>
      </c>
      <c r="O19" s="890">
        <v>12000</v>
      </c>
      <c r="P19" s="890">
        <v>12000</v>
      </c>
      <c r="Q19" s="890">
        <v>12000</v>
      </c>
      <c r="R19" s="890">
        <v>12000</v>
      </c>
      <c r="S19" s="890">
        <v>12000</v>
      </c>
      <c r="T19" s="890">
        <v>12000</v>
      </c>
      <c r="U19" s="890">
        <v>12000</v>
      </c>
      <c r="V19" s="890">
        <v>12000</v>
      </c>
      <c r="W19" s="882">
        <f t="shared" si="5"/>
        <v>144000</v>
      </c>
      <c r="X19" s="903" t="s">
        <v>1594</v>
      </c>
      <c r="Y19" s="903">
        <v>288</v>
      </c>
      <c r="Z19" s="903" t="s">
        <v>1595</v>
      </c>
      <c r="AA19" s="903">
        <v>61</v>
      </c>
      <c r="AB19" s="904"/>
      <c r="AC19" s="905">
        <v>11</v>
      </c>
      <c r="AD19" s="855">
        <f t="shared" si="6"/>
        <v>500</v>
      </c>
      <c r="AE19" s="855">
        <f t="shared" si="7"/>
        <v>144000</v>
      </c>
      <c r="AF19" s="888">
        <f t="shared" si="8"/>
        <v>48000</v>
      </c>
      <c r="AG19" s="873">
        <f t="shared" si="9"/>
        <v>48000</v>
      </c>
      <c r="AH19" s="873">
        <f t="shared" si="10"/>
        <v>48000</v>
      </c>
      <c r="AI19" s="904"/>
      <c r="AJ19" s="906"/>
    </row>
    <row r="20" spans="1:36" ht="16.149999999999999" customHeight="1" x14ac:dyDescent="0.25">
      <c r="A20" s="705"/>
      <c r="B20" s="705"/>
      <c r="C20" s="705"/>
      <c r="D20" s="705"/>
      <c r="E20" s="705"/>
      <c r="F20" s="705"/>
      <c r="G20" s="707"/>
      <c r="H20" s="1451"/>
      <c r="I20" s="1452"/>
      <c r="J20" s="856" t="s">
        <v>1149</v>
      </c>
      <c r="K20" s="890">
        <v>840</v>
      </c>
      <c r="L20" s="890">
        <v>840</v>
      </c>
      <c r="M20" s="890">
        <v>840</v>
      </c>
      <c r="N20" s="890">
        <v>840</v>
      </c>
      <c r="O20" s="890">
        <v>840</v>
      </c>
      <c r="P20" s="890">
        <v>840</v>
      </c>
      <c r="Q20" s="890">
        <v>840</v>
      </c>
      <c r="R20" s="890">
        <v>840</v>
      </c>
      <c r="S20" s="890">
        <v>840</v>
      </c>
      <c r="T20" s="890">
        <v>840</v>
      </c>
      <c r="U20" s="890">
        <v>840</v>
      </c>
      <c r="V20" s="890">
        <v>840</v>
      </c>
      <c r="W20" s="882">
        <f t="shared" si="5"/>
        <v>10080</v>
      </c>
      <c r="X20" s="903" t="s">
        <v>1571</v>
      </c>
      <c r="Y20" s="903">
        <v>288</v>
      </c>
      <c r="Z20" s="903" t="s">
        <v>1595</v>
      </c>
      <c r="AA20" s="884">
        <v>211</v>
      </c>
      <c r="AB20" s="907"/>
      <c r="AC20" s="908">
        <v>11</v>
      </c>
      <c r="AD20" s="855">
        <f t="shared" si="6"/>
        <v>35</v>
      </c>
      <c r="AE20" s="855">
        <f t="shared" si="7"/>
        <v>10080</v>
      </c>
      <c r="AF20" s="888">
        <f t="shared" si="8"/>
        <v>3360</v>
      </c>
      <c r="AG20" s="873">
        <f t="shared" si="9"/>
        <v>3360</v>
      </c>
      <c r="AH20" s="873">
        <f t="shared" si="10"/>
        <v>3360</v>
      </c>
      <c r="AI20" s="907"/>
      <c r="AJ20" s="692"/>
    </row>
    <row r="21" spans="1:36" ht="13.9" customHeight="1" x14ac:dyDescent="0.25">
      <c r="A21" s="705"/>
      <c r="B21" s="705"/>
      <c r="C21" s="705"/>
      <c r="D21" s="705"/>
      <c r="E21" s="705"/>
      <c r="F21" s="705"/>
      <c r="G21" s="707"/>
      <c r="H21" s="1451"/>
      <c r="I21" s="1452"/>
      <c r="J21" s="856" t="s">
        <v>1149</v>
      </c>
      <c r="K21" s="890">
        <v>720</v>
      </c>
      <c r="L21" s="890">
        <v>720</v>
      </c>
      <c r="M21" s="890">
        <v>720</v>
      </c>
      <c r="N21" s="890">
        <v>720</v>
      </c>
      <c r="O21" s="890">
        <v>720</v>
      </c>
      <c r="P21" s="890">
        <v>720</v>
      </c>
      <c r="Q21" s="890">
        <v>720</v>
      </c>
      <c r="R21" s="890">
        <v>720</v>
      </c>
      <c r="S21" s="890">
        <v>720</v>
      </c>
      <c r="T21" s="890">
        <v>720</v>
      </c>
      <c r="U21" s="890">
        <v>720</v>
      </c>
      <c r="V21" s="890">
        <v>720</v>
      </c>
      <c r="W21" s="882">
        <f t="shared" si="5"/>
        <v>8640</v>
      </c>
      <c r="X21" s="903" t="s">
        <v>1596</v>
      </c>
      <c r="Y21" s="903">
        <v>288</v>
      </c>
      <c r="Z21" s="903" t="s">
        <v>1595</v>
      </c>
      <c r="AA21" s="884">
        <v>211</v>
      </c>
      <c r="AB21" s="907">
        <v>3552</v>
      </c>
      <c r="AC21" s="908">
        <v>11</v>
      </c>
      <c r="AD21" s="855">
        <f t="shared" si="6"/>
        <v>30</v>
      </c>
      <c r="AE21" s="855">
        <f t="shared" si="7"/>
        <v>8640</v>
      </c>
      <c r="AF21" s="888">
        <f t="shared" si="8"/>
        <v>2880</v>
      </c>
      <c r="AG21" s="873">
        <f t="shared" si="9"/>
        <v>2880</v>
      </c>
      <c r="AH21" s="873">
        <f t="shared" si="10"/>
        <v>2880</v>
      </c>
      <c r="AI21" s="907"/>
      <c r="AJ21" s="692"/>
    </row>
    <row r="22" spans="1:36" ht="14.45" customHeight="1" x14ac:dyDescent="0.25">
      <c r="A22" s="705"/>
      <c r="B22" s="705"/>
      <c r="C22" s="705"/>
      <c r="D22" s="705"/>
      <c r="E22" s="705"/>
      <c r="F22" s="705"/>
      <c r="G22" s="707"/>
      <c r="H22" s="1451"/>
      <c r="I22" s="1452"/>
      <c r="J22" s="856" t="s">
        <v>1149</v>
      </c>
      <c r="K22" s="890">
        <v>1200</v>
      </c>
      <c r="L22" s="890">
        <v>1200</v>
      </c>
      <c r="M22" s="890">
        <v>1200</v>
      </c>
      <c r="N22" s="890">
        <v>1200</v>
      </c>
      <c r="O22" s="890">
        <v>1200</v>
      </c>
      <c r="P22" s="890">
        <v>1200</v>
      </c>
      <c r="Q22" s="890">
        <v>1200</v>
      </c>
      <c r="R22" s="890">
        <v>1200</v>
      </c>
      <c r="S22" s="890">
        <v>1200</v>
      </c>
      <c r="T22" s="890">
        <v>1200</v>
      </c>
      <c r="U22" s="890">
        <v>1200</v>
      </c>
      <c r="V22" s="890">
        <v>1200</v>
      </c>
      <c r="W22" s="882">
        <f t="shared" si="5"/>
        <v>14400</v>
      </c>
      <c r="X22" s="903" t="s">
        <v>1572</v>
      </c>
      <c r="Y22" s="903">
        <v>288</v>
      </c>
      <c r="Z22" s="903" t="s">
        <v>1595</v>
      </c>
      <c r="AA22" s="884">
        <v>211</v>
      </c>
      <c r="AB22" s="907">
        <v>3503</v>
      </c>
      <c r="AC22" s="908">
        <v>11</v>
      </c>
      <c r="AD22" s="855">
        <f t="shared" si="6"/>
        <v>50</v>
      </c>
      <c r="AE22" s="855">
        <f t="shared" si="7"/>
        <v>14400</v>
      </c>
      <c r="AF22" s="888">
        <f t="shared" si="8"/>
        <v>4800</v>
      </c>
      <c r="AG22" s="873">
        <f t="shared" si="9"/>
        <v>4800</v>
      </c>
      <c r="AH22" s="873">
        <f t="shared" si="10"/>
        <v>4800</v>
      </c>
      <c r="AI22" s="907"/>
      <c r="AJ22" s="692"/>
    </row>
    <row r="23" spans="1:36" ht="16.149999999999999" customHeight="1" x14ac:dyDescent="0.25">
      <c r="A23" s="705"/>
      <c r="B23" s="705"/>
      <c r="C23" s="705"/>
      <c r="D23" s="705"/>
      <c r="E23" s="705"/>
      <c r="F23" s="705"/>
      <c r="G23" s="707"/>
      <c r="H23" s="1451"/>
      <c r="I23" s="1452"/>
      <c r="J23" s="856" t="s">
        <v>1149</v>
      </c>
      <c r="K23" s="890">
        <v>720</v>
      </c>
      <c r="L23" s="890">
        <v>720</v>
      </c>
      <c r="M23" s="890">
        <v>720</v>
      </c>
      <c r="N23" s="890">
        <v>720</v>
      </c>
      <c r="O23" s="890">
        <v>720</v>
      </c>
      <c r="P23" s="890">
        <v>720</v>
      </c>
      <c r="Q23" s="890">
        <v>720</v>
      </c>
      <c r="R23" s="890">
        <v>720</v>
      </c>
      <c r="S23" s="890">
        <v>720</v>
      </c>
      <c r="T23" s="890">
        <v>720</v>
      </c>
      <c r="U23" s="890">
        <v>720</v>
      </c>
      <c r="V23" s="890">
        <v>720</v>
      </c>
      <c r="W23" s="882">
        <f t="shared" si="5"/>
        <v>8640</v>
      </c>
      <c r="X23" s="903" t="s">
        <v>1597</v>
      </c>
      <c r="Y23" s="903">
        <v>288</v>
      </c>
      <c r="Z23" s="903" t="s">
        <v>1595</v>
      </c>
      <c r="AA23" s="884">
        <v>211</v>
      </c>
      <c r="AB23" s="907">
        <v>3552</v>
      </c>
      <c r="AC23" s="908">
        <v>11</v>
      </c>
      <c r="AD23" s="855">
        <f t="shared" si="6"/>
        <v>30</v>
      </c>
      <c r="AE23" s="855">
        <f t="shared" si="7"/>
        <v>8640</v>
      </c>
      <c r="AF23" s="888">
        <f t="shared" si="8"/>
        <v>2880</v>
      </c>
      <c r="AG23" s="873">
        <f t="shared" si="9"/>
        <v>2880</v>
      </c>
      <c r="AH23" s="873">
        <f t="shared" si="10"/>
        <v>2880</v>
      </c>
      <c r="AI23" s="907"/>
      <c r="AJ23" s="692"/>
    </row>
    <row r="24" spans="1:36" ht="12" customHeight="1" x14ac:dyDescent="0.25">
      <c r="A24" s="705"/>
      <c r="B24" s="705"/>
      <c r="C24" s="705"/>
      <c r="D24" s="705"/>
      <c r="E24" s="705"/>
      <c r="F24" s="705"/>
      <c r="G24" s="707"/>
      <c r="H24" s="1451"/>
      <c r="I24" s="1452"/>
      <c r="J24" s="856" t="s">
        <v>1149</v>
      </c>
      <c r="K24" s="890"/>
      <c r="L24" s="890">
        <v>100</v>
      </c>
      <c r="M24" s="890"/>
      <c r="N24" s="890"/>
      <c r="O24" s="890"/>
      <c r="P24" s="890"/>
      <c r="Q24" s="890"/>
      <c r="R24" s="890"/>
      <c r="S24" s="890"/>
      <c r="T24" s="890"/>
      <c r="U24" s="890"/>
      <c r="V24" s="890"/>
      <c r="W24" s="882">
        <f t="shared" si="5"/>
        <v>100</v>
      </c>
      <c r="X24" s="909" t="s">
        <v>1799</v>
      </c>
      <c r="Y24" s="884">
        <v>1</v>
      </c>
      <c r="Z24" s="903" t="s">
        <v>1595</v>
      </c>
      <c r="AA24" s="884">
        <v>291</v>
      </c>
      <c r="AB24" s="907"/>
      <c r="AC24" s="908">
        <v>11</v>
      </c>
      <c r="AD24" s="855">
        <f t="shared" si="6"/>
        <v>100</v>
      </c>
      <c r="AE24" s="855">
        <f t="shared" si="7"/>
        <v>100</v>
      </c>
      <c r="AF24" s="888">
        <f t="shared" si="8"/>
        <v>100</v>
      </c>
      <c r="AG24" s="873">
        <f t="shared" si="9"/>
        <v>0</v>
      </c>
      <c r="AH24" s="873">
        <f t="shared" si="10"/>
        <v>0</v>
      </c>
      <c r="AI24" s="907"/>
      <c r="AJ24" s="692"/>
    </row>
    <row r="25" spans="1:36" ht="15.6" customHeight="1" x14ac:dyDescent="0.25">
      <c r="A25" s="705"/>
      <c r="B25" s="705"/>
      <c r="C25" s="705"/>
      <c r="D25" s="705"/>
      <c r="E25" s="705"/>
      <c r="F25" s="705"/>
      <c r="G25" s="707"/>
      <c r="H25" s="1451"/>
      <c r="I25" s="1452"/>
      <c r="J25" s="856" t="s">
        <v>1149</v>
      </c>
      <c r="K25" s="890"/>
      <c r="L25" s="890">
        <v>144</v>
      </c>
      <c r="M25" s="890"/>
      <c r="N25" s="890"/>
      <c r="O25" s="890"/>
      <c r="P25" s="890"/>
      <c r="Q25" s="890"/>
      <c r="R25" s="890"/>
      <c r="S25" s="890"/>
      <c r="T25" s="890"/>
      <c r="U25" s="890"/>
      <c r="V25" s="890"/>
      <c r="W25" s="882">
        <f t="shared" si="5"/>
        <v>144</v>
      </c>
      <c r="X25" s="903" t="s">
        <v>1573</v>
      </c>
      <c r="Y25" s="884">
        <v>12</v>
      </c>
      <c r="Z25" s="903" t="s">
        <v>1595</v>
      </c>
      <c r="AA25" s="884">
        <v>299</v>
      </c>
      <c r="AB25" s="907">
        <v>33026</v>
      </c>
      <c r="AC25" s="908">
        <v>11</v>
      </c>
      <c r="AD25" s="855">
        <f t="shared" si="6"/>
        <v>12</v>
      </c>
      <c r="AE25" s="855">
        <f t="shared" si="7"/>
        <v>144</v>
      </c>
      <c r="AF25" s="888">
        <f t="shared" si="8"/>
        <v>144</v>
      </c>
      <c r="AG25" s="873">
        <f t="shared" si="9"/>
        <v>0</v>
      </c>
      <c r="AH25" s="873">
        <f t="shared" si="10"/>
        <v>0</v>
      </c>
      <c r="AI25" s="907"/>
      <c r="AJ25" s="692"/>
    </row>
    <row r="26" spans="1:36" ht="24.6" customHeight="1" x14ac:dyDescent="0.25">
      <c r="A26" s="705"/>
      <c r="B26" s="705"/>
      <c r="C26" s="705"/>
      <c r="D26" s="705"/>
      <c r="E26" s="705"/>
      <c r="F26" s="705"/>
      <c r="G26" s="706"/>
      <c r="H26" s="1472" t="s">
        <v>1841</v>
      </c>
      <c r="I26" s="1457"/>
      <c r="J26" s="856" t="s">
        <v>1148</v>
      </c>
      <c r="K26" s="875"/>
      <c r="L26" s="889"/>
      <c r="M26" s="889"/>
      <c r="N26" s="889"/>
      <c r="O26" s="889"/>
      <c r="P26" s="889"/>
      <c r="Q26" s="889"/>
      <c r="R26" s="889"/>
      <c r="S26" s="889"/>
      <c r="T26" s="889"/>
      <c r="U26" s="889"/>
      <c r="V26" s="889"/>
      <c r="W26" s="889"/>
      <c r="X26" s="856"/>
      <c r="Y26" s="856"/>
      <c r="Z26" s="856"/>
      <c r="AA26" s="856"/>
      <c r="AB26" s="853"/>
      <c r="AC26" s="856"/>
      <c r="AD26" s="855"/>
      <c r="AE26" s="855"/>
      <c r="AF26" s="855"/>
      <c r="AG26" s="855"/>
      <c r="AH26" s="855"/>
      <c r="AI26" s="853"/>
      <c r="AJ26" s="692"/>
    </row>
    <row r="27" spans="1:36" ht="34.9" customHeight="1" x14ac:dyDescent="0.25">
      <c r="A27" s="705"/>
      <c r="B27" s="705"/>
      <c r="C27" s="705"/>
      <c r="D27" s="705"/>
      <c r="E27" s="705"/>
      <c r="F27" s="705"/>
      <c r="G27" s="707"/>
      <c r="H27" s="1473"/>
      <c r="I27" s="1459"/>
      <c r="J27" s="856" t="s">
        <v>1149</v>
      </c>
      <c r="K27" s="890"/>
      <c r="L27" s="890"/>
      <c r="M27" s="890">
        <v>750</v>
      </c>
      <c r="N27" s="890"/>
      <c r="O27" s="890"/>
      <c r="P27" s="890"/>
      <c r="Q27" s="890"/>
      <c r="R27" s="890"/>
      <c r="S27" s="890"/>
      <c r="T27" s="890"/>
      <c r="U27" s="890"/>
      <c r="V27" s="890"/>
      <c r="W27" s="882">
        <f t="shared" si="5"/>
        <v>750</v>
      </c>
      <c r="X27" s="910" t="s">
        <v>1585</v>
      </c>
      <c r="Y27" s="884">
        <v>1</v>
      </c>
      <c r="Z27" s="911" t="s">
        <v>1605</v>
      </c>
      <c r="AA27" s="884">
        <v>322</v>
      </c>
      <c r="AB27" s="907"/>
      <c r="AC27" s="908"/>
      <c r="AD27" s="855">
        <f t="shared" si="6"/>
        <v>750</v>
      </c>
      <c r="AE27" s="855">
        <f t="shared" si="7"/>
        <v>750</v>
      </c>
      <c r="AF27" s="888">
        <f t="shared" si="8"/>
        <v>750</v>
      </c>
      <c r="AG27" s="873">
        <f t="shared" si="9"/>
        <v>0</v>
      </c>
      <c r="AH27" s="873">
        <f t="shared" si="10"/>
        <v>0</v>
      </c>
      <c r="AI27" s="907"/>
      <c r="AJ27" s="692"/>
    </row>
    <row r="28" spans="1:36" ht="48" customHeight="1" x14ac:dyDescent="0.25">
      <c r="A28" s="705"/>
      <c r="B28" s="705"/>
      <c r="C28" s="705"/>
      <c r="D28" s="705"/>
      <c r="E28" s="705"/>
      <c r="F28" s="705"/>
      <c r="G28" s="707"/>
      <c r="H28" s="1474"/>
      <c r="I28" s="912"/>
      <c r="J28" s="856" t="s">
        <v>1149</v>
      </c>
      <c r="K28" s="890"/>
      <c r="L28" s="890"/>
      <c r="M28" s="890">
        <v>3000</v>
      </c>
      <c r="N28" s="890"/>
      <c r="O28" s="890"/>
      <c r="P28" s="890"/>
      <c r="Q28" s="890"/>
      <c r="R28" s="890"/>
      <c r="S28" s="890"/>
      <c r="T28" s="890"/>
      <c r="U28" s="890"/>
      <c r="V28" s="890"/>
      <c r="W28" s="882">
        <f t="shared" si="5"/>
        <v>3000</v>
      </c>
      <c r="X28" s="913" t="s">
        <v>1836</v>
      </c>
      <c r="Y28" s="884">
        <v>12</v>
      </c>
      <c r="Z28" s="911" t="s">
        <v>1605</v>
      </c>
      <c r="AA28" s="884">
        <v>122</v>
      </c>
      <c r="AB28" s="907"/>
      <c r="AC28" s="908"/>
      <c r="AD28" s="855">
        <f t="shared" si="6"/>
        <v>250</v>
      </c>
      <c r="AE28" s="855">
        <f t="shared" si="7"/>
        <v>3000</v>
      </c>
      <c r="AF28" s="888">
        <f t="shared" si="8"/>
        <v>3000</v>
      </c>
      <c r="AG28" s="873">
        <f t="shared" si="9"/>
        <v>0</v>
      </c>
      <c r="AH28" s="873">
        <f t="shared" si="10"/>
        <v>0</v>
      </c>
      <c r="AI28" s="907"/>
      <c r="AJ28" s="692"/>
    </row>
    <row r="29" spans="1:36" s="719" customFormat="1" ht="21.6" customHeight="1" x14ac:dyDescent="0.2">
      <c r="A29" s="717"/>
      <c r="B29" s="718"/>
      <c r="C29" s="718"/>
      <c r="D29" s="718"/>
      <c r="E29" s="718"/>
      <c r="F29" s="718"/>
      <c r="G29" s="707"/>
      <c r="H29" s="1451" t="s">
        <v>1842</v>
      </c>
      <c r="I29" s="914"/>
      <c r="J29" s="893" t="s">
        <v>1148</v>
      </c>
      <c r="K29" s="894"/>
      <c r="L29" s="895"/>
      <c r="M29" s="895"/>
      <c r="N29" s="895"/>
      <c r="O29" s="895"/>
      <c r="P29" s="895"/>
      <c r="Q29" s="895"/>
      <c r="R29" s="895"/>
      <c r="S29" s="895"/>
      <c r="T29" s="895"/>
      <c r="U29" s="895"/>
      <c r="V29" s="915"/>
      <c r="W29" s="915"/>
      <c r="X29" s="916"/>
      <c r="Y29" s="856"/>
      <c r="Z29" s="856"/>
      <c r="AA29" s="856"/>
      <c r="AB29" s="856"/>
      <c r="AC29" s="856"/>
      <c r="AD29" s="855"/>
      <c r="AE29" s="855"/>
      <c r="AF29" s="855"/>
      <c r="AG29" s="855"/>
      <c r="AH29" s="855"/>
      <c r="AI29" s="855"/>
      <c r="AJ29" s="721"/>
    </row>
    <row r="30" spans="1:36" s="719" customFormat="1" ht="21.6" customHeight="1" x14ac:dyDescent="0.2">
      <c r="A30" s="717"/>
      <c r="B30" s="718"/>
      <c r="C30" s="718"/>
      <c r="D30" s="718"/>
      <c r="E30" s="718"/>
      <c r="F30" s="718"/>
      <c r="G30" s="707"/>
      <c r="H30" s="1451"/>
      <c r="I30" s="914"/>
      <c r="J30" s="893"/>
      <c r="K30" s="967"/>
      <c r="L30" s="968"/>
      <c r="M30" s="968"/>
      <c r="N30" s="968"/>
      <c r="O30" s="968"/>
      <c r="P30" s="968"/>
      <c r="Q30" s="968"/>
      <c r="R30" s="968"/>
      <c r="S30" s="968"/>
      <c r="T30" s="968"/>
      <c r="U30" s="968"/>
      <c r="V30" s="969"/>
      <c r="W30" s="969"/>
      <c r="X30" s="970" t="s">
        <v>1934</v>
      </c>
      <c r="Y30" s="966">
        <v>1</v>
      </c>
      <c r="Z30" s="966" t="s">
        <v>1935</v>
      </c>
      <c r="AA30" s="966">
        <v>131</v>
      </c>
      <c r="AB30" s="966"/>
      <c r="AC30" s="966">
        <v>11</v>
      </c>
      <c r="AD30" s="855">
        <v>47380</v>
      </c>
      <c r="AE30" s="855"/>
      <c r="AF30" s="855"/>
      <c r="AG30" s="855"/>
      <c r="AH30" s="855"/>
      <c r="AI30" s="855"/>
      <c r="AJ30" s="721"/>
    </row>
    <row r="31" spans="1:36" s="719" customFormat="1" ht="21" customHeight="1" x14ac:dyDescent="0.25">
      <c r="A31" s="717"/>
      <c r="B31" s="718"/>
      <c r="C31" s="718"/>
      <c r="D31" s="718"/>
      <c r="E31" s="718"/>
      <c r="F31" s="718"/>
      <c r="G31" s="707"/>
      <c r="H31" s="1451"/>
      <c r="I31" s="914"/>
      <c r="J31" s="893" t="s">
        <v>1149</v>
      </c>
      <c r="K31" s="917">
        <v>1680</v>
      </c>
      <c r="L31" s="918">
        <v>1680</v>
      </c>
      <c r="M31" s="918">
        <v>1680</v>
      </c>
      <c r="N31" s="918">
        <v>1680</v>
      </c>
      <c r="O31" s="918">
        <v>1680</v>
      </c>
      <c r="P31" s="918">
        <v>1680</v>
      </c>
      <c r="Q31" s="918">
        <v>1680</v>
      </c>
      <c r="R31" s="918">
        <v>1680</v>
      </c>
      <c r="S31" s="918">
        <v>1680</v>
      </c>
      <c r="T31" s="918">
        <v>1680</v>
      </c>
      <c r="U31" s="918">
        <v>1680</v>
      </c>
      <c r="V31" s="918">
        <v>1680</v>
      </c>
      <c r="W31" s="882">
        <f t="shared" si="5"/>
        <v>20160</v>
      </c>
      <c r="X31" s="919" t="s">
        <v>1800</v>
      </c>
      <c r="Y31" s="900">
        <v>48</v>
      </c>
      <c r="Z31" s="920" t="s">
        <v>1559</v>
      </c>
      <c r="AA31" s="887">
        <v>133</v>
      </c>
      <c r="AB31" s="867" t="s">
        <v>1899</v>
      </c>
      <c r="AC31" s="887">
        <v>11</v>
      </c>
      <c r="AD31" s="855">
        <f t="shared" si="6"/>
        <v>420</v>
      </c>
      <c r="AE31" s="855">
        <f t="shared" si="7"/>
        <v>20160</v>
      </c>
      <c r="AF31" s="888">
        <f t="shared" si="8"/>
        <v>6720</v>
      </c>
      <c r="AG31" s="873">
        <f t="shared" si="9"/>
        <v>6720</v>
      </c>
      <c r="AH31" s="873">
        <f t="shared" si="10"/>
        <v>6720</v>
      </c>
      <c r="AI31" s="907"/>
      <c r="AJ31" s="721"/>
    </row>
    <row r="32" spans="1:36" s="719" customFormat="1" ht="19.899999999999999" customHeight="1" x14ac:dyDescent="0.25">
      <c r="A32" s="717"/>
      <c r="B32" s="718"/>
      <c r="C32" s="718"/>
      <c r="D32" s="718"/>
      <c r="E32" s="718"/>
      <c r="F32" s="718"/>
      <c r="G32" s="707"/>
      <c r="H32" s="1451"/>
      <c r="I32" s="914"/>
      <c r="J32" s="893" t="s">
        <v>1149</v>
      </c>
      <c r="K32" s="918">
        <v>1680</v>
      </c>
      <c r="L32" s="918">
        <v>1680</v>
      </c>
      <c r="M32" s="918">
        <v>1680</v>
      </c>
      <c r="N32" s="918">
        <v>1680</v>
      </c>
      <c r="O32" s="918">
        <v>1680</v>
      </c>
      <c r="P32" s="918">
        <v>1680</v>
      </c>
      <c r="Q32" s="918">
        <v>1680</v>
      </c>
      <c r="R32" s="918">
        <v>1680</v>
      </c>
      <c r="S32" s="918">
        <v>1680</v>
      </c>
      <c r="T32" s="918">
        <v>1680</v>
      </c>
      <c r="U32" s="918">
        <v>1680</v>
      </c>
      <c r="V32" s="918">
        <v>1680</v>
      </c>
      <c r="W32" s="882">
        <f t="shared" si="5"/>
        <v>20160</v>
      </c>
      <c r="X32" s="919" t="s">
        <v>1801</v>
      </c>
      <c r="Y32" s="900">
        <v>48</v>
      </c>
      <c r="Z32" s="920" t="s">
        <v>1559</v>
      </c>
      <c r="AA32" s="887">
        <v>136</v>
      </c>
      <c r="AB32" s="867" t="s">
        <v>1899</v>
      </c>
      <c r="AC32" s="887">
        <v>11</v>
      </c>
      <c r="AD32" s="855">
        <f t="shared" si="6"/>
        <v>420</v>
      </c>
      <c r="AE32" s="855">
        <f t="shared" si="7"/>
        <v>20160</v>
      </c>
      <c r="AF32" s="888">
        <f t="shared" si="8"/>
        <v>6720</v>
      </c>
      <c r="AG32" s="873">
        <f t="shared" si="9"/>
        <v>6720</v>
      </c>
      <c r="AH32" s="873">
        <f t="shared" si="10"/>
        <v>6720</v>
      </c>
      <c r="AI32" s="907"/>
      <c r="AJ32" s="721"/>
    </row>
    <row r="33" spans="1:36" s="719" customFormat="1" ht="34.15" customHeight="1" x14ac:dyDescent="0.25">
      <c r="A33" s="717"/>
      <c r="B33" s="718"/>
      <c r="C33" s="718"/>
      <c r="D33" s="718"/>
      <c r="E33" s="718"/>
      <c r="F33" s="718"/>
      <c r="G33" s="707"/>
      <c r="H33" s="1451"/>
      <c r="I33" s="914"/>
      <c r="J33" s="893" t="s">
        <v>1149</v>
      </c>
      <c r="K33" s="917">
        <v>5460</v>
      </c>
      <c r="L33" s="917"/>
      <c r="M33" s="917"/>
      <c r="N33" s="917"/>
      <c r="O33" s="917"/>
      <c r="P33" s="917">
        <v>5460</v>
      </c>
      <c r="Q33" s="917"/>
      <c r="R33" s="917"/>
      <c r="S33" s="917"/>
      <c r="T33" s="917"/>
      <c r="U33" s="917">
        <v>5460</v>
      </c>
      <c r="V33" s="917"/>
      <c r="W33" s="882">
        <f t="shared" si="5"/>
        <v>16380</v>
      </c>
      <c r="X33" s="921" t="s">
        <v>1802</v>
      </c>
      <c r="Y33" s="900">
        <v>156</v>
      </c>
      <c r="Z33" s="920" t="s">
        <v>1559</v>
      </c>
      <c r="AA33" s="887">
        <v>133</v>
      </c>
      <c r="AB33" s="867" t="s">
        <v>1899</v>
      </c>
      <c r="AC33" s="887">
        <v>11</v>
      </c>
      <c r="AD33" s="855">
        <f t="shared" si="6"/>
        <v>105</v>
      </c>
      <c r="AE33" s="855">
        <f t="shared" si="7"/>
        <v>16380</v>
      </c>
      <c r="AF33" s="888">
        <f t="shared" si="8"/>
        <v>5460</v>
      </c>
      <c r="AG33" s="873">
        <f t="shared" si="9"/>
        <v>5460</v>
      </c>
      <c r="AH33" s="873">
        <f t="shared" si="10"/>
        <v>5460</v>
      </c>
      <c r="AI33" s="907"/>
      <c r="AJ33" s="721"/>
    </row>
    <row r="34" spans="1:36" s="719" customFormat="1" ht="19.149999999999999" customHeight="1" x14ac:dyDescent="0.25">
      <c r="A34" s="717"/>
      <c r="B34" s="718"/>
      <c r="C34" s="718"/>
      <c r="D34" s="718"/>
      <c r="E34" s="718"/>
      <c r="F34" s="718"/>
      <c r="G34" s="707"/>
      <c r="H34" s="1451"/>
      <c r="I34" s="914"/>
      <c r="J34" s="893" t="s">
        <v>1149</v>
      </c>
      <c r="K34" s="917">
        <v>3000</v>
      </c>
      <c r="L34" s="917">
        <v>3000</v>
      </c>
      <c r="M34" s="917">
        <v>3000</v>
      </c>
      <c r="N34" s="917">
        <v>3000</v>
      </c>
      <c r="O34" s="917">
        <v>3000</v>
      </c>
      <c r="P34" s="917">
        <v>3000</v>
      </c>
      <c r="Q34" s="917">
        <v>3000</v>
      </c>
      <c r="R34" s="917">
        <v>3000</v>
      </c>
      <c r="S34" s="917">
        <v>3000</v>
      </c>
      <c r="T34" s="917">
        <v>3000</v>
      </c>
      <c r="U34" s="917">
        <v>3000</v>
      </c>
      <c r="V34" s="917">
        <v>3000</v>
      </c>
      <c r="W34" s="882">
        <f t="shared" si="5"/>
        <v>36000</v>
      </c>
      <c r="X34" s="899" t="s">
        <v>1606</v>
      </c>
      <c r="Y34" s="900">
        <v>360</v>
      </c>
      <c r="Z34" s="867" t="s">
        <v>1566</v>
      </c>
      <c r="AA34" s="887">
        <v>262</v>
      </c>
      <c r="AB34" s="922">
        <v>33102</v>
      </c>
      <c r="AC34" s="887">
        <v>11</v>
      </c>
      <c r="AD34" s="855">
        <f t="shared" si="6"/>
        <v>100</v>
      </c>
      <c r="AE34" s="855">
        <f t="shared" si="7"/>
        <v>36000</v>
      </c>
      <c r="AF34" s="888">
        <f t="shared" si="8"/>
        <v>12000</v>
      </c>
      <c r="AG34" s="873">
        <f t="shared" si="9"/>
        <v>12000</v>
      </c>
      <c r="AH34" s="873">
        <f t="shared" si="10"/>
        <v>12000</v>
      </c>
      <c r="AI34" s="907"/>
      <c r="AJ34" s="721"/>
    </row>
    <row r="35" spans="1:36" s="719" customFormat="1" ht="21.6" customHeight="1" x14ac:dyDescent="0.25">
      <c r="A35" s="717"/>
      <c r="B35" s="718"/>
      <c r="C35" s="718"/>
      <c r="D35" s="718"/>
      <c r="E35" s="718"/>
      <c r="F35" s="718"/>
      <c r="G35" s="707"/>
      <c r="H35" s="1451"/>
      <c r="I35" s="914"/>
      <c r="J35" s="893" t="s">
        <v>1149</v>
      </c>
      <c r="K35" s="917">
        <v>1000</v>
      </c>
      <c r="L35" s="917">
        <v>1000</v>
      </c>
      <c r="M35" s="917">
        <v>1000</v>
      </c>
      <c r="N35" s="917">
        <v>1000</v>
      </c>
      <c r="O35" s="917">
        <v>1000</v>
      </c>
      <c r="P35" s="917">
        <v>1000</v>
      </c>
      <c r="Q35" s="917">
        <v>1000</v>
      </c>
      <c r="R35" s="917">
        <v>1000</v>
      </c>
      <c r="S35" s="917">
        <v>1000</v>
      </c>
      <c r="T35" s="917">
        <v>1000</v>
      </c>
      <c r="U35" s="917">
        <v>1000</v>
      </c>
      <c r="V35" s="917">
        <v>1000</v>
      </c>
      <c r="W35" s="882">
        <f t="shared" si="5"/>
        <v>12000</v>
      </c>
      <c r="X35" s="919" t="s">
        <v>1803</v>
      </c>
      <c r="Y35" s="900">
        <v>12</v>
      </c>
      <c r="Z35" s="867" t="s">
        <v>1898</v>
      </c>
      <c r="AA35" s="887">
        <v>196</v>
      </c>
      <c r="AB35" s="867" t="s">
        <v>1899</v>
      </c>
      <c r="AC35" s="901">
        <v>11</v>
      </c>
      <c r="AD35" s="855">
        <f t="shared" si="6"/>
        <v>1000</v>
      </c>
      <c r="AE35" s="855">
        <f t="shared" si="7"/>
        <v>12000</v>
      </c>
      <c r="AF35" s="888">
        <f t="shared" si="8"/>
        <v>4000</v>
      </c>
      <c r="AG35" s="873">
        <f t="shared" si="9"/>
        <v>4000</v>
      </c>
      <c r="AH35" s="873">
        <f t="shared" si="10"/>
        <v>4000</v>
      </c>
      <c r="AI35" s="907"/>
      <c r="AJ35" s="721"/>
    </row>
    <row r="36" spans="1:36" s="719" customFormat="1" ht="21.6" customHeight="1" x14ac:dyDescent="0.25">
      <c r="A36" s="717"/>
      <c r="B36" s="718"/>
      <c r="C36" s="718"/>
      <c r="D36" s="718"/>
      <c r="E36" s="718"/>
      <c r="F36" s="718"/>
      <c r="G36" s="707"/>
      <c r="H36" s="1451"/>
      <c r="I36" s="914"/>
      <c r="J36" s="893" t="s">
        <v>1149</v>
      </c>
      <c r="K36" s="917"/>
      <c r="L36" s="918"/>
      <c r="M36" s="918"/>
      <c r="N36" s="918"/>
      <c r="O36" s="918">
        <v>7600</v>
      </c>
      <c r="P36" s="918"/>
      <c r="Q36" s="918"/>
      <c r="R36" s="918"/>
      <c r="S36" s="918"/>
      <c r="T36" s="918"/>
      <c r="U36" s="918"/>
      <c r="V36" s="918"/>
      <c r="W36" s="882">
        <f t="shared" si="5"/>
        <v>7600</v>
      </c>
      <c r="X36" s="923" t="s">
        <v>1584</v>
      </c>
      <c r="Y36" s="900">
        <v>2</v>
      </c>
      <c r="Z36" s="911" t="s">
        <v>1605</v>
      </c>
      <c r="AA36" s="887">
        <v>322</v>
      </c>
      <c r="AB36" s="867" t="s">
        <v>1899</v>
      </c>
      <c r="AC36" s="901">
        <v>11</v>
      </c>
      <c r="AD36" s="855">
        <f t="shared" si="6"/>
        <v>3800</v>
      </c>
      <c r="AE36" s="855">
        <f t="shared" si="7"/>
        <v>7600</v>
      </c>
      <c r="AF36" s="888">
        <f t="shared" si="8"/>
        <v>0</v>
      </c>
      <c r="AG36" s="873">
        <f t="shared" si="9"/>
        <v>7600</v>
      </c>
      <c r="AH36" s="873">
        <f t="shared" si="10"/>
        <v>0</v>
      </c>
      <c r="AI36" s="907"/>
      <c r="AJ36" s="721"/>
    </row>
    <row r="37" spans="1:36" ht="25.9" customHeight="1" x14ac:dyDescent="0.25">
      <c r="A37" s="705"/>
      <c r="B37" s="705"/>
      <c r="C37" s="705"/>
      <c r="D37" s="705"/>
      <c r="E37" s="705"/>
      <c r="F37" s="705"/>
      <c r="G37" s="706"/>
      <c r="H37" s="1454" t="s">
        <v>1843</v>
      </c>
      <c r="I37" s="1457"/>
      <c r="J37" s="856" t="s">
        <v>1148</v>
      </c>
      <c r="K37" s="889"/>
      <c r="L37" s="889"/>
      <c r="M37" s="889"/>
      <c r="N37" s="889"/>
      <c r="O37" s="889"/>
      <c r="P37" s="889"/>
      <c r="Q37" s="889"/>
      <c r="R37" s="889"/>
      <c r="S37" s="889"/>
      <c r="T37" s="889"/>
      <c r="U37" s="889"/>
      <c r="V37" s="889"/>
      <c r="W37" s="889"/>
      <c r="X37" s="856"/>
      <c r="Y37" s="856"/>
      <c r="Z37" s="856"/>
      <c r="AA37" s="856"/>
      <c r="AB37" s="867"/>
      <c r="AC37" s="856"/>
      <c r="AD37" s="855"/>
      <c r="AE37" s="855"/>
      <c r="AF37" s="855"/>
      <c r="AG37" s="855"/>
      <c r="AH37" s="855"/>
      <c r="AI37" s="1466" t="s">
        <v>1804</v>
      </c>
      <c r="AJ37" s="692"/>
    </row>
    <row r="38" spans="1:36" ht="30.6" customHeight="1" x14ac:dyDescent="0.25">
      <c r="A38" s="705"/>
      <c r="B38" s="705"/>
      <c r="C38" s="705"/>
      <c r="D38" s="705"/>
      <c r="E38" s="705"/>
      <c r="F38" s="705"/>
      <c r="G38" s="707"/>
      <c r="H38" s="1454"/>
      <c r="I38" s="1459"/>
      <c r="J38" s="856" t="s">
        <v>1149</v>
      </c>
      <c r="K38" s="924"/>
      <c r="L38" s="924"/>
      <c r="M38" s="924"/>
      <c r="N38" s="924">
        <v>7600</v>
      </c>
      <c r="O38" s="924"/>
      <c r="P38" s="924"/>
      <c r="Q38" s="924"/>
      <c r="R38" s="924"/>
      <c r="S38" s="924"/>
      <c r="T38" s="924"/>
      <c r="U38" s="924"/>
      <c r="V38" s="924"/>
      <c r="W38" s="882">
        <f t="shared" si="5"/>
        <v>7600</v>
      </c>
      <c r="X38" s="925" t="s">
        <v>1574</v>
      </c>
      <c r="Y38" s="884">
        <v>2</v>
      </c>
      <c r="Z38" s="911" t="s">
        <v>1605</v>
      </c>
      <c r="AA38" s="884">
        <v>322</v>
      </c>
      <c r="AB38" s="926">
        <v>31353</v>
      </c>
      <c r="AC38" s="908">
        <v>11</v>
      </c>
      <c r="AD38" s="855">
        <f t="shared" si="6"/>
        <v>3800</v>
      </c>
      <c r="AE38" s="855">
        <f t="shared" si="7"/>
        <v>7600</v>
      </c>
      <c r="AF38" s="888">
        <f t="shared" si="8"/>
        <v>7600</v>
      </c>
      <c r="AG38" s="873">
        <f t="shared" si="9"/>
        <v>0</v>
      </c>
      <c r="AH38" s="873">
        <f t="shared" si="10"/>
        <v>0</v>
      </c>
      <c r="AI38" s="1467"/>
      <c r="AJ38" s="692"/>
    </row>
    <row r="39" spans="1:36" ht="25.15" customHeight="1" x14ac:dyDescent="0.25">
      <c r="A39" s="705"/>
      <c r="B39" s="705"/>
      <c r="C39" s="705"/>
      <c r="D39" s="705"/>
      <c r="E39" s="705"/>
      <c r="F39" s="705"/>
      <c r="G39" s="706"/>
      <c r="H39" s="1479" t="s">
        <v>1844</v>
      </c>
      <c r="I39" s="1452"/>
      <c r="J39" s="856" t="s">
        <v>1148</v>
      </c>
      <c r="K39" s="875"/>
      <c r="L39" s="889"/>
      <c r="M39" s="889"/>
      <c r="N39" s="889"/>
      <c r="O39" s="889"/>
      <c r="P39" s="889"/>
      <c r="Q39" s="889"/>
      <c r="R39" s="889"/>
      <c r="S39" s="889"/>
      <c r="T39" s="889"/>
      <c r="U39" s="889"/>
      <c r="V39" s="889"/>
      <c r="W39" s="889"/>
      <c r="X39" s="856"/>
      <c r="Y39" s="856"/>
      <c r="Z39" s="856"/>
      <c r="AA39" s="856"/>
      <c r="AB39" s="853"/>
      <c r="AC39" s="856"/>
      <c r="AD39" s="855"/>
      <c r="AE39" s="855"/>
      <c r="AF39" s="855"/>
      <c r="AG39" s="855"/>
      <c r="AH39" s="855"/>
      <c r="AI39" s="1467"/>
      <c r="AJ39" s="692"/>
    </row>
    <row r="40" spans="1:36" ht="30.75" customHeight="1" x14ac:dyDescent="0.25">
      <c r="A40" s="705"/>
      <c r="B40" s="705"/>
      <c r="C40" s="705"/>
      <c r="D40" s="705"/>
      <c r="E40" s="705"/>
      <c r="F40" s="705"/>
      <c r="G40" s="707"/>
      <c r="H40" s="1480"/>
      <c r="I40" s="1452"/>
      <c r="J40" s="856" t="s">
        <v>1149</v>
      </c>
      <c r="K40" s="890"/>
      <c r="L40" s="890"/>
      <c r="M40" s="890"/>
      <c r="N40" s="890"/>
      <c r="O40" s="890">
        <v>2500</v>
      </c>
      <c r="P40" s="890"/>
      <c r="Q40" s="890"/>
      <c r="R40" s="890"/>
      <c r="S40" s="890"/>
      <c r="T40" s="890"/>
      <c r="U40" s="890">
        <v>2500</v>
      </c>
      <c r="V40" s="890"/>
      <c r="W40" s="882">
        <f t="shared" si="5"/>
        <v>5000</v>
      </c>
      <c r="X40" s="911" t="s">
        <v>1896</v>
      </c>
      <c r="Y40" s="884">
        <v>100</v>
      </c>
      <c r="Z40" s="911" t="s">
        <v>1897</v>
      </c>
      <c r="AA40" s="884">
        <v>211</v>
      </c>
      <c r="AB40" s="907"/>
      <c r="AC40" s="908">
        <v>11</v>
      </c>
      <c r="AD40" s="855">
        <f t="shared" si="6"/>
        <v>50</v>
      </c>
      <c r="AE40" s="855">
        <f t="shared" si="7"/>
        <v>5000</v>
      </c>
      <c r="AF40" s="888">
        <f t="shared" si="8"/>
        <v>0</v>
      </c>
      <c r="AG40" s="873">
        <f t="shared" si="9"/>
        <v>2500</v>
      </c>
      <c r="AH40" s="873">
        <f t="shared" si="10"/>
        <v>2500</v>
      </c>
      <c r="AI40" s="1468"/>
      <c r="AJ40" s="692"/>
    </row>
    <row r="41" spans="1:36" ht="18" customHeight="1" x14ac:dyDescent="0.25">
      <c r="A41" s="705"/>
      <c r="B41" s="705"/>
      <c r="C41" s="705"/>
      <c r="D41" s="705"/>
      <c r="E41" s="705"/>
      <c r="F41" s="705"/>
      <c r="G41" s="706"/>
      <c r="H41" s="1453" t="s">
        <v>1845</v>
      </c>
      <c r="I41" s="856"/>
      <c r="J41" s="878" t="s">
        <v>1148</v>
      </c>
      <c r="K41" s="889"/>
      <c r="L41" s="889"/>
      <c r="M41" s="889"/>
      <c r="N41" s="889"/>
      <c r="O41" s="889"/>
      <c r="P41" s="889"/>
      <c r="Q41" s="889"/>
      <c r="R41" s="889"/>
      <c r="S41" s="889"/>
      <c r="T41" s="889"/>
      <c r="U41" s="889"/>
      <c r="V41" s="889"/>
      <c r="W41" s="889"/>
      <c r="X41" s="856"/>
      <c r="Y41" s="856"/>
      <c r="Z41" s="856"/>
      <c r="AA41" s="856"/>
      <c r="AB41" s="853"/>
      <c r="AC41" s="856"/>
      <c r="AD41" s="855"/>
      <c r="AE41" s="855"/>
      <c r="AF41" s="855"/>
      <c r="AG41" s="855"/>
      <c r="AH41" s="855"/>
      <c r="AI41" s="853"/>
      <c r="AJ41" s="692"/>
    </row>
    <row r="42" spans="1:36" ht="18" customHeight="1" x14ac:dyDescent="0.25">
      <c r="A42" s="705"/>
      <c r="B42" s="705"/>
      <c r="C42" s="705"/>
      <c r="D42" s="705"/>
      <c r="E42" s="705"/>
      <c r="F42" s="705"/>
      <c r="G42" s="707"/>
      <c r="H42" s="1454"/>
      <c r="I42" s="912"/>
      <c r="J42" s="878" t="s">
        <v>1149</v>
      </c>
      <c r="K42" s="890"/>
      <c r="L42" s="890"/>
      <c r="M42" s="890">
        <v>2400</v>
      </c>
      <c r="N42" s="890"/>
      <c r="O42" s="890"/>
      <c r="P42" s="890"/>
      <c r="Q42" s="890"/>
      <c r="R42" s="890"/>
      <c r="S42" s="890"/>
      <c r="T42" s="890"/>
      <c r="U42" s="890"/>
      <c r="V42" s="890"/>
      <c r="W42" s="882">
        <f t="shared" si="5"/>
        <v>2400</v>
      </c>
      <c r="X42" s="884" t="s">
        <v>1580</v>
      </c>
      <c r="Y42" s="884">
        <v>1</v>
      </c>
      <c r="Z42" s="911" t="s">
        <v>1605</v>
      </c>
      <c r="AA42" s="884">
        <v>289</v>
      </c>
      <c r="AB42" s="907">
        <v>132503</v>
      </c>
      <c r="AC42" s="908">
        <v>11</v>
      </c>
      <c r="AD42" s="855">
        <f t="shared" si="6"/>
        <v>2400</v>
      </c>
      <c r="AE42" s="855">
        <f t="shared" si="7"/>
        <v>2400</v>
      </c>
      <c r="AF42" s="888">
        <f t="shared" si="8"/>
        <v>2400</v>
      </c>
      <c r="AG42" s="873">
        <f t="shared" si="9"/>
        <v>0</v>
      </c>
      <c r="AH42" s="873">
        <f t="shared" si="10"/>
        <v>0</v>
      </c>
      <c r="AI42" s="1471"/>
      <c r="AJ42" s="692"/>
    </row>
    <row r="43" spans="1:36" ht="18.600000000000001" customHeight="1" x14ac:dyDescent="0.25">
      <c r="A43" s="705"/>
      <c r="B43" s="705"/>
      <c r="C43" s="705"/>
      <c r="D43" s="705"/>
      <c r="E43" s="705"/>
      <c r="F43" s="705"/>
      <c r="G43" s="707"/>
      <c r="H43" s="1454"/>
      <c r="I43" s="912"/>
      <c r="J43" s="878" t="s">
        <v>1149</v>
      </c>
      <c r="K43" s="890"/>
      <c r="L43" s="890"/>
      <c r="M43" s="890">
        <v>900</v>
      </c>
      <c r="N43" s="890"/>
      <c r="O43" s="890"/>
      <c r="P43" s="890"/>
      <c r="Q43" s="890"/>
      <c r="R43" s="890"/>
      <c r="S43" s="890"/>
      <c r="T43" s="890"/>
      <c r="U43" s="890"/>
      <c r="V43" s="890"/>
      <c r="W43" s="882">
        <f t="shared" si="5"/>
        <v>900</v>
      </c>
      <c r="X43" s="913" t="s">
        <v>1586</v>
      </c>
      <c r="Y43" s="884">
        <v>25</v>
      </c>
      <c r="Z43" s="911" t="s">
        <v>1605</v>
      </c>
      <c r="AA43" s="884">
        <v>269</v>
      </c>
      <c r="AB43" s="907"/>
      <c r="AC43" s="908">
        <v>11</v>
      </c>
      <c r="AD43" s="855">
        <f t="shared" si="6"/>
        <v>36</v>
      </c>
      <c r="AE43" s="855">
        <f t="shared" si="7"/>
        <v>900</v>
      </c>
      <c r="AF43" s="888">
        <f t="shared" si="8"/>
        <v>900</v>
      </c>
      <c r="AG43" s="873">
        <f t="shared" si="9"/>
        <v>0</v>
      </c>
      <c r="AH43" s="873">
        <f t="shared" si="10"/>
        <v>0</v>
      </c>
      <c r="AI43" s="1471"/>
      <c r="AJ43" s="692"/>
    </row>
    <row r="44" spans="1:36" ht="16.899999999999999" customHeight="1" x14ac:dyDescent="0.25">
      <c r="A44" s="705"/>
      <c r="B44" s="705"/>
      <c r="C44" s="705"/>
      <c r="D44" s="705"/>
      <c r="E44" s="705"/>
      <c r="F44" s="705"/>
      <c r="G44" s="707"/>
      <c r="H44" s="1454"/>
      <c r="I44" s="912"/>
      <c r="J44" s="878" t="s">
        <v>1149</v>
      </c>
      <c r="K44" s="890"/>
      <c r="L44" s="890"/>
      <c r="M44" s="890">
        <v>1500</v>
      </c>
      <c r="N44" s="890"/>
      <c r="O44" s="890"/>
      <c r="P44" s="890"/>
      <c r="Q44" s="890"/>
      <c r="R44" s="890"/>
      <c r="S44" s="890"/>
      <c r="T44" s="890"/>
      <c r="U44" s="890"/>
      <c r="V44" s="890"/>
      <c r="W44" s="882">
        <f t="shared" si="5"/>
        <v>1500</v>
      </c>
      <c r="X44" s="891" t="s">
        <v>1587</v>
      </c>
      <c r="Y44" s="884">
        <v>25</v>
      </c>
      <c r="Z44" s="911" t="s">
        <v>1605</v>
      </c>
      <c r="AA44" s="884">
        <v>261</v>
      </c>
      <c r="AB44" s="907"/>
      <c r="AC44" s="908">
        <v>11</v>
      </c>
      <c r="AD44" s="855">
        <f t="shared" si="6"/>
        <v>60</v>
      </c>
      <c r="AE44" s="855">
        <f t="shared" si="7"/>
        <v>1500</v>
      </c>
      <c r="AF44" s="888">
        <f t="shared" si="8"/>
        <v>1500</v>
      </c>
      <c r="AG44" s="873">
        <f t="shared" si="9"/>
        <v>0</v>
      </c>
      <c r="AH44" s="873">
        <f t="shared" si="10"/>
        <v>0</v>
      </c>
      <c r="AI44" s="1471"/>
      <c r="AJ44" s="692"/>
    </row>
    <row r="45" spans="1:36" ht="16.899999999999999" customHeight="1" x14ac:dyDescent="0.25">
      <c r="A45" s="705"/>
      <c r="B45" s="705"/>
      <c r="C45" s="705"/>
      <c r="D45" s="705"/>
      <c r="E45" s="705"/>
      <c r="F45" s="705"/>
      <c r="G45" s="707"/>
      <c r="H45" s="1454"/>
      <c r="I45" s="912"/>
      <c r="J45" s="878" t="s">
        <v>1149</v>
      </c>
      <c r="K45" s="890"/>
      <c r="L45" s="890"/>
      <c r="M45" s="890">
        <v>1000</v>
      </c>
      <c r="N45" s="890"/>
      <c r="O45" s="890"/>
      <c r="P45" s="890"/>
      <c r="Q45" s="890"/>
      <c r="R45" s="890"/>
      <c r="S45" s="890"/>
      <c r="T45" s="890"/>
      <c r="U45" s="890"/>
      <c r="V45" s="890"/>
      <c r="W45" s="882">
        <f t="shared" si="5"/>
        <v>1000</v>
      </c>
      <c r="X45" s="891" t="s">
        <v>1588</v>
      </c>
      <c r="Y45" s="884">
        <v>25</v>
      </c>
      <c r="Z45" s="911" t="s">
        <v>1605</v>
      </c>
      <c r="AA45" s="884">
        <v>269</v>
      </c>
      <c r="AB45" s="907"/>
      <c r="AC45" s="908">
        <v>11</v>
      </c>
      <c r="AD45" s="855">
        <f t="shared" si="6"/>
        <v>40</v>
      </c>
      <c r="AE45" s="855">
        <f t="shared" si="7"/>
        <v>1000</v>
      </c>
      <c r="AF45" s="888">
        <f t="shared" si="8"/>
        <v>1000</v>
      </c>
      <c r="AG45" s="873">
        <f t="shared" si="9"/>
        <v>0</v>
      </c>
      <c r="AH45" s="873">
        <f t="shared" si="10"/>
        <v>0</v>
      </c>
      <c r="AI45" s="1471"/>
      <c r="AJ45" s="692"/>
    </row>
    <row r="46" spans="1:36" ht="15.6" customHeight="1" x14ac:dyDescent="0.25">
      <c r="A46" s="705"/>
      <c r="B46" s="705"/>
      <c r="C46" s="705"/>
      <c r="D46" s="705"/>
      <c r="E46" s="705"/>
      <c r="F46" s="705"/>
      <c r="G46" s="707"/>
      <c r="H46" s="1454"/>
      <c r="I46" s="912"/>
      <c r="J46" s="878" t="s">
        <v>1149</v>
      </c>
      <c r="K46" s="890"/>
      <c r="L46" s="890"/>
      <c r="M46" s="890">
        <v>1000</v>
      </c>
      <c r="N46" s="890"/>
      <c r="O46" s="890"/>
      <c r="P46" s="890"/>
      <c r="Q46" s="890"/>
      <c r="R46" s="890"/>
      <c r="S46" s="890"/>
      <c r="T46" s="890"/>
      <c r="U46" s="890"/>
      <c r="V46" s="890"/>
      <c r="W46" s="882">
        <f t="shared" si="5"/>
        <v>1000</v>
      </c>
      <c r="X46" s="891" t="s">
        <v>1589</v>
      </c>
      <c r="Y46" s="884">
        <v>25</v>
      </c>
      <c r="Z46" s="911" t="s">
        <v>1605</v>
      </c>
      <c r="AA46" s="884">
        <v>269</v>
      </c>
      <c r="AB46" s="907"/>
      <c r="AC46" s="908">
        <v>11</v>
      </c>
      <c r="AD46" s="855">
        <f t="shared" si="6"/>
        <v>40</v>
      </c>
      <c r="AE46" s="855">
        <f t="shared" si="7"/>
        <v>1000</v>
      </c>
      <c r="AF46" s="888">
        <f t="shared" si="8"/>
        <v>1000</v>
      </c>
      <c r="AG46" s="873">
        <f t="shared" si="9"/>
        <v>0</v>
      </c>
      <c r="AH46" s="873">
        <f t="shared" si="10"/>
        <v>0</v>
      </c>
      <c r="AI46" s="1471"/>
      <c r="AJ46" s="692"/>
    </row>
    <row r="47" spans="1:36" ht="16.149999999999999" customHeight="1" x14ac:dyDescent="0.25">
      <c r="A47" s="705"/>
      <c r="B47" s="705"/>
      <c r="C47" s="705"/>
      <c r="D47" s="705"/>
      <c r="E47" s="705"/>
      <c r="F47" s="705"/>
      <c r="G47" s="707"/>
      <c r="H47" s="1454"/>
      <c r="I47" s="912"/>
      <c r="J47" s="878" t="s">
        <v>1149</v>
      </c>
      <c r="K47" s="890"/>
      <c r="L47" s="890"/>
      <c r="M47" s="890">
        <v>500</v>
      </c>
      <c r="N47" s="890"/>
      <c r="O47" s="890"/>
      <c r="P47" s="890"/>
      <c r="Q47" s="890"/>
      <c r="R47" s="890"/>
      <c r="S47" s="890"/>
      <c r="T47" s="890"/>
      <c r="U47" s="890"/>
      <c r="V47" s="890"/>
      <c r="W47" s="882">
        <f t="shared" si="5"/>
        <v>500</v>
      </c>
      <c r="X47" s="927" t="s">
        <v>1590</v>
      </c>
      <c r="Y47" s="884">
        <v>25</v>
      </c>
      <c r="Z47" s="911" t="s">
        <v>1605</v>
      </c>
      <c r="AA47" s="884">
        <v>232</v>
      </c>
      <c r="AB47" s="907"/>
      <c r="AC47" s="908">
        <v>11</v>
      </c>
      <c r="AD47" s="855">
        <f t="shared" si="6"/>
        <v>20</v>
      </c>
      <c r="AE47" s="855">
        <f t="shared" si="7"/>
        <v>500</v>
      </c>
      <c r="AF47" s="888">
        <f t="shared" si="8"/>
        <v>500</v>
      </c>
      <c r="AG47" s="873">
        <f t="shared" si="9"/>
        <v>0</v>
      </c>
      <c r="AH47" s="873">
        <f t="shared" si="10"/>
        <v>0</v>
      </c>
      <c r="AI47" s="1471"/>
      <c r="AJ47" s="692"/>
    </row>
    <row r="48" spans="1:36" ht="16.899999999999999" customHeight="1" x14ac:dyDescent="0.25">
      <c r="A48" s="705"/>
      <c r="B48" s="705"/>
      <c r="C48" s="705"/>
      <c r="D48" s="705"/>
      <c r="E48" s="705"/>
      <c r="F48" s="705"/>
      <c r="G48" s="707"/>
      <c r="H48" s="1454"/>
      <c r="I48" s="912"/>
      <c r="J48" s="878" t="s">
        <v>1149</v>
      </c>
      <c r="K48" s="890"/>
      <c r="L48" s="890"/>
      <c r="M48" s="890"/>
      <c r="N48" s="890"/>
      <c r="O48" s="890"/>
      <c r="P48" s="890"/>
      <c r="Q48" s="890">
        <v>10000</v>
      </c>
      <c r="R48" s="890"/>
      <c r="S48" s="890"/>
      <c r="T48" s="890"/>
      <c r="U48" s="890"/>
      <c r="V48" s="890"/>
      <c r="W48" s="882">
        <f t="shared" si="5"/>
        <v>10000</v>
      </c>
      <c r="X48" s="928" t="s">
        <v>1838</v>
      </c>
      <c r="Y48" s="884">
        <v>1</v>
      </c>
      <c r="Z48" s="911" t="s">
        <v>1605</v>
      </c>
      <c r="AA48" s="884">
        <v>158</v>
      </c>
      <c r="AB48" s="907"/>
      <c r="AC48" s="908">
        <v>11</v>
      </c>
      <c r="AD48" s="855">
        <f t="shared" ref="AD48:AD108" si="11">W48/Y48</f>
        <v>10000</v>
      </c>
      <c r="AE48" s="855">
        <f t="shared" ref="AE48:AE104" si="12">Y48*AD48</f>
        <v>10000</v>
      </c>
      <c r="AF48" s="888">
        <f t="shared" si="8"/>
        <v>0</v>
      </c>
      <c r="AG48" s="873">
        <f t="shared" si="9"/>
        <v>10000</v>
      </c>
      <c r="AH48" s="873">
        <f t="shared" si="10"/>
        <v>0</v>
      </c>
      <c r="AI48" s="1471"/>
      <c r="AJ48" s="692"/>
    </row>
    <row r="49" spans="1:36" ht="16.899999999999999" customHeight="1" x14ac:dyDescent="0.25">
      <c r="A49" s="705"/>
      <c r="B49" s="705"/>
      <c r="C49" s="705"/>
      <c r="D49" s="705"/>
      <c r="E49" s="705"/>
      <c r="F49" s="705"/>
      <c r="G49" s="707"/>
      <c r="H49" s="1454"/>
      <c r="I49" s="912"/>
      <c r="J49" s="878" t="s">
        <v>1149</v>
      </c>
      <c r="K49" s="890"/>
      <c r="L49" s="890"/>
      <c r="M49" s="890"/>
      <c r="N49" s="890"/>
      <c r="O49" s="890"/>
      <c r="P49" s="890">
        <v>1000</v>
      </c>
      <c r="Q49" s="890"/>
      <c r="R49" s="890"/>
      <c r="S49" s="890"/>
      <c r="T49" s="890"/>
      <c r="U49" s="890">
        <v>1000</v>
      </c>
      <c r="V49" s="890"/>
      <c r="W49" s="882">
        <f t="shared" si="5"/>
        <v>2000</v>
      </c>
      <c r="X49" s="928" t="s">
        <v>1807</v>
      </c>
      <c r="Y49" s="884">
        <v>2</v>
      </c>
      <c r="Z49" s="911" t="s">
        <v>1605</v>
      </c>
      <c r="AA49" s="884">
        <v>169</v>
      </c>
      <c r="AB49" s="907"/>
      <c r="AC49" s="908">
        <v>11</v>
      </c>
      <c r="AD49" s="855">
        <f t="shared" si="11"/>
        <v>1000</v>
      </c>
      <c r="AE49" s="855">
        <f t="shared" si="12"/>
        <v>2000</v>
      </c>
      <c r="AF49" s="888">
        <f t="shared" si="8"/>
        <v>0</v>
      </c>
      <c r="AG49" s="873">
        <f t="shared" si="9"/>
        <v>1000</v>
      </c>
      <c r="AH49" s="873">
        <f t="shared" si="10"/>
        <v>1000</v>
      </c>
      <c r="AI49" s="1471"/>
      <c r="AJ49" s="692"/>
    </row>
    <row r="50" spans="1:36" ht="15.6" customHeight="1" x14ac:dyDescent="0.25">
      <c r="A50" s="705"/>
      <c r="B50" s="705"/>
      <c r="C50" s="705"/>
      <c r="D50" s="705"/>
      <c r="E50" s="705"/>
      <c r="F50" s="705"/>
      <c r="G50" s="707"/>
      <c r="H50" s="1454"/>
      <c r="I50" s="912"/>
      <c r="J50" s="878" t="s">
        <v>1149</v>
      </c>
      <c r="K50" s="890"/>
      <c r="L50" s="890"/>
      <c r="M50" s="890">
        <v>4000</v>
      </c>
      <c r="N50" s="890"/>
      <c r="O50" s="890"/>
      <c r="P50" s="890"/>
      <c r="Q50" s="890"/>
      <c r="R50" s="890"/>
      <c r="S50" s="890"/>
      <c r="T50" s="890"/>
      <c r="U50" s="890"/>
      <c r="V50" s="890"/>
      <c r="W50" s="882">
        <f t="shared" si="5"/>
        <v>4000</v>
      </c>
      <c r="X50" s="928" t="s">
        <v>1808</v>
      </c>
      <c r="Y50" s="884">
        <v>1</v>
      </c>
      <c r="Z50" s="911" t="s">
        <v>1605</v>
      </c>
      <c r="AA50" s="884">
        <v>113</v>
      </c>
      <c r="AB50" s="907"/>
      <c r="AC50" s="908">
        <v>11</v>
      </c>
      <c r="AD50" s="855">
        <f t="shared" si="11"/>
        <v>4000</v>
      </c>
      <c r="AE50" s="855">
        <f t="shared" si="12"/>
        <v>4000</v>
      </c>
      <c r="AF50" s="888">
        <f t="shared" si="8"/>
        <v>4000</v>
      </c>
      <c r="AG50" s="873">
        <f t="shared" si="9"/>
        <v>0</v>
      </c>
      <c r="AH50" s="873">
        <f t="shared" si="10"/>
        <v>0</v>
      </c>
      <c r="AI50" s="1471"/>
      <c r="AJ50" s="692"/>
    </row>
    <row r="51" spans="1:36" ht="16.5" customHeight="1" x14ac:dyDescent="0.25">
      <c r="A51" s="705"/>
      <c r="B51" s="705"/>
      <c r="C51" s="705"/>
      <c r="D51" s="705"/>
      <c r="E51" s="705"/>
      <c r="F51" s="705"/>
      <c r="G51" s="707"/>
      <c r="H51" s="1454"/>
      <c r="I51" s="912"/>
      <c r="J51" s="878" t="s">
        <v>1149</v>
      </c>
      <c r="K51" s="890"/>
      <c r="L51" s="890"/>
      <c r="M51" s="890"/>
      <c r="N51" s="890"/>
      <c r="O51" s="890"/>
      <c r="P51" s="890"/>
      <c r="Q51" s="890"/>
      <c r="R51" s="890"/>
      <c r="S51" s="890"/>
      <c r="T51" s="890"/>
      <c r="U51" s="890">
        <v>25000</v>
      </c>
      <c r="V51" s="890"/>
      <c r="W51" s="882">
        <f t="shared" si="5"/>
        <v>25000</v>
      </c>
      <c r="X51" s="929" t="s">
        <v>1591</v>
      </c>
      <c r="Y51" s="884">
        <v>1</v>
      </c>
      <c r="Z51" s="911" t="s">
        <v>1605</v>
      </c>
      <c r="AA51" s="884">
        <v>158</v>
      </c>
      <c r="AB51" s="907"/>
      <c r="AC51" s="908">
        <v>11</v>
      </c>
      <c r="AD51" s="855">
        <f t="shared" si="11"/>
        <v>25000</v>
      </c>
      <c r="AE51" s="855">
        <f t="shared" si="12"/>
        <v>25000</v>
      </c>
      <c r="AF51" s="888">
        <f t="shared" si="8"/>
        <v>0</v>
      </c>
      <c r="AG51" s="873">
        <f t="shared" si="9"/>
        <v>0</v>
      </c>
      <c r="AH51" s="873">
        <f t="shared" si="10"/>
        <v>25000</v>
      </c>
      <c r="AI51" s="1471"/>
      <c r="AJ51" s="692"/>
    </row>
    <row r="52" spans="1:36" x14ac:dyDescent="0.25">
      <c r="A52" s="705"/>
      <c r="B52" s="705"/>
      <c r="C52" s="705"/>
      <c r="D52" s="705"/>
      <c r="E52" s="705"/>
      <c r="F52" s="705"/>
      <c r="G52" s="707"/>
      <c r="H52" s="1454"/>
      <c r="I52" s="912"/>
      <c r="J52" s="878" t="s">
        <v>1149</v>
      </c>
      <c r="K52" s="890"/>
      <c r="L52" s="890"/>
      <c r="M52" s="890"/>
      <c r="N52" s="890">
        <v>90000</v>
      </c>
      <c r="O52" s="890"/>
      <c r="P52" s="890"/>
      <c r="Q52" s="890"/>
      <c r="R52" s="890"/>
      <c r="S52" s="890"/>
      <c r="T52" s="890"/>
      <c r="U52" s="890"/>
      <c r="V52" s="890"/>
      <c r="W52" s="882">
        <f t="shared" si="5"/>
        <v>90000</v>
      </c>
      <c r="X52" s="971" t="s">
        <v>1809</v>
      </c>
      <c r="Y52" s="884">
        <v>1</v>
      </c>
      <c r="Z52" s="911" t="s">
        <v>1605</v>
      </c>
      <c r="AA52" s="884">
        <v>113</v>
      </c>
      <c r="AB52" s="907"/>
      <c r="AC52" s="908">
        <v>11</v>
      </c>
      <c r="AD52" s="855">
        <f t="shared" si="11"/>
        <v>90000</v>
      </c>
      <c r="AE52" s="855">
        <f t="shared" si="12"/>
        <v>90000</v>
      </c>
      <c r="AF52" s="888">
        <f t="shared" si="8"/>
        <v>90000</v>
      </c>
      <c r="AG52" s="873">
        <f t="shared" si="9"/>
        <v>0</v>
      </c>
      <c r="AH52" s="873">
        <f t="shared" si="10"/>
        <v>0</v>
      </c>
      <c r="AI52" s="1471"/>
      <c r="AJ52" s="692"/>
    </row>
    <row r="53" spans="1:36" x14ac:dyDescent="0.25">
      <c r="A53" s="705"/>
      <c r="B53" s="705"/>
      <c r="C53" s="705"/>
      <c r="D53" s="705"/>
      <c r="E53" s="705"/>
      <c r="F53" s="705"/>
      <c r="G53" s="707"/>
      <c r="H53" s="1454"/>
      <c r="I53" s="912"/>
      <c r="J53" s="878" t="s">
        <v>1149</v>
      </c>
      <c r="K53" s="890"/>
      <c r="L53" s="890"/>
      <c r="M53" s="890"/>
      <c r="N53" s="890"/>
      <c r="O53" s="890">
        <v>2250</v>
      </c>
      <c r="P53" s="890"/>
      <c r="Q53" s="890"/>
      <c r="R53" s="890"/>
      <c r="S53" s="890"/>
      <c r="T53" s="890"/>
      <c r="U53" s="890"/>
      <c r="V53" s="890"/>
      <c r="W53" s="882">
        <f t="shared" si="5"/>
        <v>2250</v>
      </c>
      <c r="X53" s="891" t="s">
        <v>1592</v>
      </c>
      <c r="Y53" s="884">
        <v>3</v>
      </c>
      <c r="Z53" s="911" t="s">
        <v>1605</v>
      </c>
      <c r="AA53" s="884">
        <v>297</v>
      </c>
      <c r="AB53" s="907"/>
      <c r="AC53" s="908">
        <v>11</v>
      </c>
      <c r="AD53" s="855">
        <f t="shared" si="11"/>
        <v>750</v>
      </c>
      <c r="AE53" s="855">
        <f t="shared" si="12"/>
        <v>2250</v>
      </c>
      <c r="AF53" s="888">
        <f t="shared" si="8"/>
        <v>0</v>
      </c>
      <c r="AG53" s="873">
        <f t="shared" si="9"/>
        <v>2250</v>
      </c>
      <c r="AH53" s="873">
        <f t="shared" si="10"/>
        <v>0</v>
      </c>
      <c r="AI53" s="1471"/>
      <c r="AJ53" s="692"/>
    </row>
    <row r="54" spans="1:36" x14ac:dyDescent="0.25">
      <c r="A54" s="705"/>
      <c r="B54" s="705"/>
      <c r="C54" s="705"/>
      <c r="D54" s="705"/>
      <c r="E54" s="705"/>
      <c r="F54" s="705"/>
      <c r="G54" s="707"/>
      <c r="H54" s="1454"/>
      <c r="I54" s="912"/>
      <c r="J54" s="878" t="s">
        <v>1149</v>
      </c>
      <c r="K54" s="890"/>
      <c r="L54" s="890"/>
      <c r="M54" s="890"/>
      <c r="N54" s="890"/>
      <c r="O54" s="890"/>
      <c r="P54" s="890"/>
      <c r="Q54" s="890"/>
      <c r="R54" s="890">
        <v>14000</v>
      </c>
      <c r="S54" s="890"/>
      <c r="T54" s="890"/>
      <c r="U54" s="890"/>
      <c r="V54" s="890"/>
      <c r="W54" s="882">
        <f t="shared" si="5"/>
        <v>14000</v>
      </c>
      <c r="X54" s="927" t="s">
        <v>1593</v>
      </c>
      <c r="Y54" s="884">
        <v>2</v>
      </c>
      <c r="Z54" s="911" t="s">
        <v>1605</v>
      </c>
      <c r="AA54" s="884">
        <v>328</v>
      </c>
      <c r="AB54" s="907"/>
      <c r="AC54" s="908">
        <v>11</v>
      </c>
      <c r="AD54" s="855">
        <f t="shared" si="11"/>
        <v>7000</v>
      </c>
      <c r="AE54" s="855">
        <f t="shared" si="12"/>
        <v>14000</v>
      </c>
      <c r="AF54" s="888">
        <f t="shared" si="8"/>
        <v>0</v>
      </c>
      <c r="AG54" s="873">
        <f t="shared" si="9"/>
        <v>14000</v>
      </c>
      <c r="AH54" s="873">
        <f t="shared" si="10"/>
        <v>0</v>
      </c>
      <c r="AI54" s="1471"/>
      <c r="AJ54" s="692"/>
    </row>
    <row r="55" spans="1:36" ht="28.15" customHeight="1" x14ac:dyDescent="0.25">
      <c r="A55" s="705"/>
      <c r="B55" s="705"/>
      <c r="C55" s="705"/>
      <c r="D55" s="705"/>
      <c r="E55" s="705"/>
      <c r="F55" s="705"/>
      <c r="G55" s="706"/>
      <c r="H55" s="1453" t="s">
        <v>1846</v>
      </c>
      <c r="I55" s="930"/>
      <c r="J55" s="856" t="s">
        <v>1148</v>
      </c>
      <c r="K55" s="931"/>
      <c r="L55" s="931"/>
      <c r="M55" s="931"/>
      <c r="N55" s="931"/>
      <c r="O55" s="931"/>
      <c r="P55" s="931"/>
      <c r="Q55" s="931"/>
      <c r="R55" s="931"/>
      <c r="S55" s="931"/>
      <c r="T55" s="931"/>
      <c r="U55" s="931"/>
      <c r="V55" s="931"/>
      <c r="W55" s="931"/>
      <c r="X55" s="856"/>
      <c r="Y55" s="856"/>
      <c r="Z55" s="856"/>
      <c r="AA55" s="856"/>
      <c r="AB55" s="856"/>
      <c r="AC55" s="856"/>
      <c r="AD55" s="855"/>
      <c r="AE55" s="855"/>
      <c r="AF55" s="855"/>
      <c r="AG55" s="855"/>
      <c r="AH55" s="855"/>
      <c r="AI55" s="1457" t="s">
        <v>1806</v>
      </c>
      <c r="AJ55" s="692"/>
    </row>
    <row r="56" spans="1:36" ht="43.9" customHeight="1" x14ac:dyDescent="0.25">
      <c r="A56" s="705"/>
      <c r="B56" s="705"/>
      <c r="C56" s="705"/>
      <c r="D56" s="705"/>
      <c r="E56" s="705"/>
      <c r="F56" s="705"/>
      <c r="G56" s="707"/>
      <c r="H56" s="1454"/>
      <c r="I56" s="912"/>
      <c r="J56" s="856" t="s">
        <v>1149</v>
      </c>
      <c r="K56" s="932"/>
      <c r="L56" s="932"/>
      <c r="M56" s="932">
        <v>4200</v>
      </c>
      <c r="N56" s="932">
        <v>4200</v>
      </c>
      <c r="O56" s="932">
        <v>4200</v>
      </c>
      <c r="P56" s="932">
        <v>4200</v>
      </c>
      <c r="Q56" s="932">
        <v>4200</v>
      </c>
      <c r="R56" s="932">
        <v>4200</v>
      </c>
      <c r="S56" s="932">
        <v>4200</v>
      </c>
      <c r="T56" s="932">
        <v>4200</v>
      </c>
      <c r="U56" s="932"/>
      <c r="V56" s="932"/>
      <c r="W56" s="882">
        <f t="shared" si="5"/>
        <v>33600</v>
      </c>
      <c r="X56" s="909" t="s">
        <v>1810</v>
      </c>
      <c r="Y56" s="884">
        <v>80</v>
      </c>
      <c r="Z56" s="933"/>
      <c r="AA56" s="884">
        <v>133</v>
      </c>
      <c r="AB56" s="884"/>
      <c r="AC56" s="884">
        <v>11</v>
      </c>
      <c r="AD56" s="855">
        <f t="shared" si="11"/>
        <v>420</v>
      </c>
      <c r="AE56" s="855">
        <f t="shared" si="12"/>
        <v>33600</v>
      </c>
      <c r="AF56" s="888">
        <f t="shared" si="8"/>
        <v>8400</v>
      </c>
      <c r="AG56" s="873">
        <f t="shared" si="9"/>
        <v>16800</v>
      </c>
      <c r="AH56" s="873">
        <f t="shared" si="10"/>
        <v>8400</v>
      </c>
      <c r="AI56" s="1459"/>
      <c r="AJ56" s="692"/>
    </row>
    <row r="57" spans="1:36" ht="46.15" customHeight="1" x14ac:dyDescent="0.25">
      <c r="A57" s="705"/>
      <c r="B57" s="705"/>
      <c r="C57" s="705"/>
      <c r="D57" s="705"/>
      <c r="E57" s="705"/>
      <c r="F57" s="705"/>
      <c r="G57" s="707"/>
      <c r="H57" s="1455"/>
      <c r="I57" s="912"/>
      <c r="J57" s="856" t="s">
        <v>1149</v>
      </c>
      <c r="K57" s="932"/>
      <c r="L57" s="932"/>
      <c r="M57" s="932">
        <v>500</v>
      </c>
      <c r="N57" s="932">
        <v>500</v>
      </c>
      <c r="O57" s="932">
        <v>500</v>
      </c>
      <c r="P57" s="932">
        <v>500</v>
      </c>
      <c r="Q57" s="932">
        <v>500</v>
      </c>
      <c r="R57" s="932">
        <v>500</v>
      </c>
      <c r="S57" s="932">
        <v>500</v>
      </c>
      <c r="T57" s="932">
        <v>500</v>
      </c>
      <c r="U57" s="932"/>
      <c r="V57" s="932"/>
      <c r="W57" s="882">
        <f t="shared" si="5"/>
        <v>4000</v>
      </c>
      <c r="X57" s="933" t="s">
        <v>1578</v>
      </c>
      <c r="Y57" s="884">
        <v>40</v>
      </c>
      <c r="Z57" s="933" t="s">
        <v>1566</v>
      </c>
      <c r="AA57" s="884">
        <v>262</v>
      </c>
      <c r="AB57" s="884"/>
      <c r="AC57" s="884">
        <v>11</v>
      </c>
      <c r="AD57" s="855">
        <f t="shared" si="11"/>
        <v>100</v>
      </c>
      <c r="AE57" s="855">
        <f t="shared" si="12"/>
        <v>4000</v>
      </c>
      <c r="AF57" s="888">
        <f t="shared" si="8"/>
        <v>1000</v>
      </c>
      <c r="AG57" s="873">
        <f t="shared" si="9"/>
        <v>2000</v>
      </c>
      <c r="AH57" s="873">
        <f t="shared" si="10"/>
        <v>1000</v>
      </c>
      <c r="AI57" s="1458"/>
      <c r="AJ57" s="692"/>
    </row>
    <row r="58" spans="1:36" ht="21.75" customHeight="1" x14ac:dyDescent="0.25">
      <c r="A58" s="705"/>
      <c r="B58" s="705"/>
      <c r="C58" s="705"/>
      <c r="D58" s="705"/>
      <c r="E58" s="705"/>
      <c r="F58" s="705"/>
      <c r="G58" s="706"/>
      <c r="H58" s="1453" t="s">
        <v>1847</v>
      </c>
      <c r="I58" s="930"/>
      <c r="J58" s="856" t="s">
        <v>1148</v>
      </c>
      <c r="K58" s="931"/>
      <c r="L58" s="931"/>
      <c r="M58" s="931"/>
      <c r="N58" s="931"/>
      <c r="O58" s="931"/>
      <c r="P58" s="931"/>
      <c r="Q58" s="931"/>
      <c r="R58" s="931"/>
      <c r="S58" s="931"/>
      <c r="T58" s="931"/>
      <c r="U58" s="931"/>
      <c r="V58" s="931"/>
      <c r="W58" s="931"/>
      <c r="X58" s="856"/>
      <c r="Y58" s="856"/>
      <c r="Z58" s="856"/>
      <c r="AA58" s="856"/>
      <c r="AB58" s="856"/>
      <c r="AC58" s="856"/>
      <c r="AD58" s="855"/>
      <c r="AE58" s="855"/>
      <c r="AF58" s="855"/>
      <c r="AG58" s="855"/>
      <c r="AH58" s="855"/>
      <c r="AI58" s="1457" t="s">
        <v>1579</v>
      </c>
      <c r="AJ58" s="692"/>
    </row>
    <row r="59" spans="1:36" ht="33" customHeight="1" x14ac:dyDescent="0.25">
      <c r="A59" s="705"/>
      <c r="B59" s="705"/>
      <c r="C59" s="705"/>
      <c r="D59" s="705"/>
      <c r="E59" s="705"/>
      <c r="F59" s="705"/>
      <c r="G59" s="707"/>
      <c r="H59" s="1454"/>
      <c r="I59" s="912"/>
      <c r="J59" s="856" t="s">
        <v>1149</v>
      </c>
      <c r="K59" s="932"/>
      <c r="L59" s="932">
        <v>4200</v>
      </c>
      <c r="M59" s="932"/>
      <c r="N59" s="932">
        <v>4200</v>
      </c>
      <c r="O59" s="932"/>
      <c r="P59" s="932">
        <v>4200</v>
      </c>
      <c r="Q59" s="932"/>
      <c r="R59" s="932">
        <v>4200</v>
      </c>
      <c r="S59" s="932"/>
      <c r="T59" s="932">
        <v>4200</v>
      </c>
      <c r="U59" s="932"/>
      <c r="V59" s="932">
        <v>4200</v>
      </c>
      <c r="W59" s="882">
        <f t="shared" si="5"/>
        <v>25200</v>
      </c>
      <c r="X59" s="934" t="s">
        <v>1829</v>
      </c>
      <c r="Y59" s="884">
        <v>90</v>
      </c>
      <c r="Z59" s="933"/>
      <c r="AA59" s="884">
        <v>133</v>
      </c>
      <c r="AB59" s="884"/>
      <c r="AC59" s="884">
        <v>11</v>
      </c>
      <c r="AD59" s="855">
        <f t="shared" si="11"/>
        <v>280</v>
      </c>
      <c r="AE59" s="855">
        <f t="shared" si="12"/>
        <v>25200</v>
      </c>
      <c r="AF59" s="888">
        <f t="shared" si="8"/>
        <v>8400</v>
      </c>
      <c r="AG59" s="873">
        <f t="shared" si="9"/>
        <v>8400</v>
      </c>
      <c r="AH59" s="873">
        <f t="shared" si="10"/>
        <v>8400</v>
      </c>
      <c r="AI59" s="1459"/>
      <c r="AJ59" s="692"/>
    </row>
    <row r="60" spans="1:36" ht="33" customHeight="1" x14ac:dyDescent="0.25">
      <c r="A60" s="705"/>
      <c r="B60" s="705"/>
      <c r="C60" s="705"/>
      <c r="D60" s="705"/>
      <c r="E60" s="705"/>
      <c r="F60" s="705"/>
      <c r="G60" s="707"/>
      <c r="H60" s="1455"/>
      <c r="I60" s="912"/>
      <c r="J60" s="856" t="s">
        <v>1149</v>
      </c>
      <c r="K60" s="932"/>
      <c r="L60" s="932">
        <v>500</v>
      </c>
      <c r="M60" s="932"/>
      <c r="N60" s="932">
        <v>500</v>
      </c>
      <c r="O60" s="932"/>
      <c r="P60" s="932">
        <v>500</v>
      </c>
      <c r="Q60" s="932"/>
      <c r="R60" s="932">
        <v>500</v>
      </c>
      <c r="S60" s="932"/>
      <c r="T60" s="932">
        <v>500</v>
      </c>
      <c r="U60" s="932"/>
      <c r="V60" s="932">
        <v>500</v>
      </c>
      <c r="W60" s="882">
        <f t="shared" si="5"/>
        <v>3000</v>
      </c>
      <c r="X60" s="933" t="s">
        <v>1578</v>
      </c>
      <c r="Y60" s="884">
        <v>30</v>
      </c>
      <c r="Z60" s="933" t="s">
        <v>1566</v>
      </c>
      <c r="AA60" s="884">
        <v>262</v>
      </c>
      <c r="AB60" s="884"/>
      <c r="AC60" s="884">
        <v>11</v>
      </c>
      <c r="AD60" s="855">
        <f t="shared" si="11"/>
        <v>100</v>
      </c>
      <c r="AE60" s="855">
        <f t="shared" si="12"/>
        <v>3000</v>
      </c>
      <c r="AF60" s="888">
        <f t="shared" si="8"/>
        <v>1000</v>
      </c>
      <c r="AG60" s="873">
        <f t="shared" si="9"/>
        <v>1000</v>
      </c>
      <c r="AH60" s="873">
        <f t="shared" si="10"/>
        <v>1000</v>
      </c>
      <c r="AI60" s="1458"/>
      <c r="AJ60" s="692"/>
    </row>
    <row r="61" spans="1:36" ht="23.45" customHeight="1" x14ac:dyDescent="0.25">
      <c r="A61" s="705"/>
      <c r="B61" s="705"/>
      <c r="C61" s="705"/>
      <c r="D61" s="705"/>
      <c r="E61" s="705"/>
      <c r="F61" s="705"/>
      <c r="G61" s="706"/>
      <c r="H61" s="1465" t="s">
        <v>1848</v>
      </c>
      <c r="I61" s="1457"/>
      <c r="J61" s="856" t="s">
        <v>1148</v>
      </c>
      <c r="K61" s="889"/>
      <c r="L61" s="889"/>
      <c r="M61" s="889"/>
      <c r="N61" s="889"/>
      <c r="O61" s="889"/>
      <c r="P61" s="889"/>
      <c r="Q61" s="889"/>
      <c r="R61" s="889"/>
      <c r="S61" s="889"/>
      <c r="T61" s="889"/>
      <c r="U61" s="889"/>
      <c r="V61" s="889"/>
      <c r="W61" s="889"/>
      <c r="X61" s="856"/>
      <c r="Y61" s="856"/>
      <c r="Z61" s="856"/>
      <c r="AA61" s="856"/>
      <c r="AB61" s="853"/>
      <c r="AC61" s="856"/>
      <c r="AD61" s="855"/>
      <c r="AE61" s="855"/>
      <c r="AF61" s="855"/>
      <c r="AG61" s="855"/>
      <c r="AH61" s="855"/>
      <c r="AI61" s="1457" t="s">
        <v>1811</v>
      </c>
      <c r="AJ61" s="692"/>
    </row>
    <row r="62" spans="1:36" ht="35.25" customHeight="1" x14ac:dyDescent="0.25">
      <c r="A62" s="705"/>
      <c r="B62" s="705"/>
      <c r="C62" s="705"/>
      <c r="D62" s="705"/>
      <c r="E62" s="705"/>
      <c r="F62" s="705"/>
      <c r="G62" s="707"/>
      <c r="H62" s="1465"/>
      <c r="I62" s="1459"/>
      <c r="J62" s="856" t="s">
        <v>1149</v>
      </c>
      <c r="K62" s="890"/>
      <c r="L62" s="890"/>
      <c r="M62" s="890"/>
      <c r="N62" s="890"/>
      <c r="O62" s="890"/>
      <c r="P62" s="890"/>
      <c r="Q62" s="890"/>
      <c r="R62" s="890"/>
      <c r="S62" s="890"/>
      <c r="T62" s="890"/>
      <c r="U62" s="890">
        <v>2300</v>
      </c>
      <c r="V62" s="890"/>
      <c r="W62" s="882">
        <f t="shared" si="5"/>
        <v>2300</v>
      </c>
      <c r="X62" s="909" t="s">
        <v>1812</v>
      </c>
      <c r="Y62" s="884">
        <v>1</v>
      </c>
      <c r="Z62" s="913" t="s">
        <v>1577</v>
      </c>
      <c r="AA62" s="884">
        <v>121</v>
      </c>
      <c r="AB62" s="907"/>
      <c r="AC62" s="908">
        <v>11</v>
      </c>
      <c r="AD62" s="855">
        <f t="shared" si="11"/>
        <v>2300</v>
      </c>
      <c r="AE62" s="855">
        <f t="shared" si="12"/>
        <v>2300</v>
      </c>
      <c r="AF62" s="888">
        <f t="shared" si="8"/>
        <v>0</v>
      </c>
      <c r="AG62" s="873">
        <f t="shared" si="9"/>
        <v>0</v>
      </c>
      <c r="AH62" s="873">
        <f t="shared" si="10"/>
        <v>2300</v>
      </c>
      <c r="AI62" s="1459"/>
      <c r="AJ62" s="692"/>
    </row>
    <row r="63" spans="1:36" ht="16.5" customHeight="1" x14ac:dyDescent="0.25">
      <c r="A63" s="705"/>
      <c r="B63" s="705"/>
      <c r="C63" s="705"/>
      <c r="D63" s="705"/>
      <c r="E63" s="705"/>
      <c r="F63" s="705"/>
      <c r="G63" s="706"/>
      <c r="H63" s="1465" t="s">
        <v>1849</v>
      </c>
      <c r="I63" s="1457"/>
      <c r="J63" s="856" t="s">
        <v>1148</v>
      </c>
      <c r="K63" s="889"/>
      <c r="L63" s="889"/>
      <c r="M63" s="889"/>
      <c r="N63" s="889"/>
      <c r="O63" s="889"/>
      <c r="P63" s="889"/>
      <c r="Q63" s="889"/>
      <c r="R63" s="889"/>
      <c r="S63" s="889"/>
      <c r="T63" s="889"/>
      <c r="U63" s="889"/>
      <c r="V63" s="889"/>
      <c r="W63" s="889"/>
      <c r="X63" s="856"/>
      <c r="Y63" s="856"/>
      <c r="Z63" s="856"/>
      <c r="AA63" s="856"/>
      <c r="AB63" s="853"/>
      <c r="AC63" s="856"/>
      <c r="AD63" s="855"/>
      <c r="AE63" s="855"/>
      <c r="AF63" s="855"/>
      <c r="AG63" s="855"/>
      <c r="AH63" s="855"/>
      <c r="AI63" s="1457" t="s">
        <v>1582</v>
      </c>
      <c r="AJ63" s="692"/>
    </row>
    <row r="64" spans="1:36" ht="27.75" customHeight="1" x14ac:dyDescent="0.25">
      <c r="A64" s="705"/>
      <c r="B64" s="705"/>
      <c r="C64" s="705"/>
      <c r="D64" s="705"/>
      <c r="E64" s="705"/>
      <c r="F64" s="705"/>
      <c r="G64" s="707"/>
      <c r="H64" s="1465"/>
      <c r="I64" s="1459"/>
      <c r="J64" s="856" t="s">
        <v>1149</v>
      </c>
      <c r="K64" s="890"/>
      <c r="L64" s="890"/>
      <c r="M64" s="890"/>
      <c r="N64" s="890">
        <v>9900</v>
      </c>
      <c r="O64" s="890"/>
      <c r="P64" s="890"/>
      <c r="Q64" s="890"/>
      <c r="R64" s="890"/>
      <c r="S64" s="890"/>
      <c r="T64" s="890"/>
      <c r="U64" s="890"/>
      <c r="V64" s="890"/>
      <c r="W64" s="882">
        <f t="shared" si="5"/>
        <v>9900</v>
      </c>
      <c r="X64" s="935" t="s">
        <v>1604</v>
      </c>
      <c r="Y64" s="884">
        <v>1</v>
      </c>
      <c r="Z64" s="884"/>
      <c r="AA64" s="884">
        <v>158</v>
      </c>
      <c r="AB64" s="907"/>
      <c r="AC64" s="908">
        <v>11</v>
      </c>
      <c r="AD64" s="855">
        <f t="shared" si="11"/>
        <v>9900</v>
      </c>
      <c r="AE64" s="855">
        <f t="shared" si="12"/>
        <v>9900</v>
      </c>
      <c r="AF64" s="888">
        <f t="shared" si="8"/>
        <v>9900</v>
      </c>
      <c r="AG64" s="873">
        <f t="shared" si="9"/>
        <v>0</v>
      </c>
      <c r="AH64" s="873">
        <f t="shared" si="10"/>
        <v>0</v>
      </c>
      <c r="AI64" s="1459"/>
      <c r="AJ64" s="692"/>
    </row>
    <row r="65" spans="1:36" ht="19.899999999999999" customHeight="1" x14ac:dyDescent="0.25">
      <c r="A65" s="705"/>
      <c r="B65" s="705"/>
      <c r="C65" s="705"/>
      <c r="D65" s="705"/>
      <c r="E65" s="705"/>
      <c r="F65" s="705"/>
      <c r="G65" s="707"/>
      <c r="H65" s="1465"/>
      <c r="I65" s="1459"/>
      <c r="J65" s="856" t="s">
        <v>1149</v>
      </c>
      <c r="K65" s="890"/>
      <c r="L65" s="890"/>
      <c r="M65" s="890"/>
      <c r="N65" s="890"/>
      <c r="O65" s="890">
        <v>3500</v>
      </c>
      <c r="P65" s="890"/>
      <c r="Q65" s="890"/>
      <c r="R65" s="890"/>
      <c r="S65" s="890"/>
      <c r="T65" s="890"/>
      <c r="U65" s="890"/>
      <c r="V65" s="890"/>
      <c r="W65" s="882">
        <f t="shared" si="5"/>
        <v>3500</v>
      </c>
      <c r="X65" s="933" t="s">
        <v>1581</v>
      </c>
      <c r="Y65" s="884">
        <v>1</v>
      </c>
      <c r="Z65" s="884"/>
      <c r="AA65" s="884">
        <v>168</v>
      </c>
      <c r="AB65" s="907"/>
      <c r="AC65" s="908">
        <v>11</v>
      </c>
      <c r="AD65" s="855">
        <f t="shared" si="11"/>
        <v>3500</v>
      </c>
      <c r="AE65" s="855">
        <f t="shared" si="12"/>
        <v>3500</v>
      </c>
      <c r="AF65" s="888">
        <f t="shared" si="8"/>
        <v>0</v>
      </c>
      <c r="AG65" s="873">
        <f t="shared" si="9"/>
        <v>3500</v>
      </c>
      <c r="AH65" s="873">
        <f t="shared" si="10"/>
        <v>0</v>
      </c>
      <c r="AI65" s="1459"/>
      <c r="AJ65" s="692"/>
    </row>
    <row r="66" spans="1:36" ht="21" customHeight="1" x14ac:dyDescent="0.25">
      <c r="A66" s="705"/>
      <c r="B66" s="705"/>
      <c r="C66" s="705"/>
      <c r="D66" s="705"/>
      <c r="E66" s="705"/>
      <c r="F66" s="705"/>
      <c r="G66" s="707"/>
      <c r="H66" s="1465"/>
      <c r="I66" s="1459"/>
      <c r="J66" s="856" t="s">
        <v>1149</v>
      </c>
      <c r="K66" s="890"/>
      <c r="L66" s="890"/>
      <c r="M66" s="890"/>
      <c r="N66" s="890"/>
      <c r="O66" s="890">
        <v>7000</v>
      </c>
      <c r="P66" s="890"/>
      <c r="Q66" s="890"/>
      <c r="R66" s="890"/>
      <c r="S66" s="890"/>
      <c r="T66" s="890"/>
      <c r="U66" s="890"/>
      <c r="V66" s="890"/>
      <c r="W66" s="882">
        <f t="shared" si="5"/>
        <v>7000</v>
      </c>
      <c r="X66" s="909" t="s">
        <v>1813</v>
      </c>
      <c r="Y66" s="884">
        <v>2</v>
      </c>
      <c r="Z66" s="884"/>
      <c r="AA66" s="884">
        <v>169</v>
      </c>
      <c r="AB66" s="907"/>
      <c r="AC66" s="908">
        <v>11</v>
      </c>
      <c r="AD66" s="855">
        <f t="shared" si="11"/>
        <v>3500</v>
      </c>
      <c r="AE66" s="855">
        <f t="shared" si="12"/>
        <v>7000</v>
      </c>
      <c r="AF66" s="888">
        <f t="shared" si="8"/>
        <v>0</v>
      </c>
      <c r="AG66" s="873">
        <f t="shared" si="9"/>
        <v>7000</v>
      </c>
      <c r="AH66" s="873">
        <f t="shared" si="10"/>
        <v>0</v>
      </c>
      <c r="AI66" s="1459"/>
      <c r="AJ66" s="692"/>
    </row>
    <row r="67" spans="1:36" ht="40.9" customHeight="1" x14ac:dyDescent="0.25">
      <c r="A67" s="705"/>
      <c r="B67" s="705"/>
      <c r="C67" s="705"/>
      <c r="D67" s="705"/>
      <c r="E67" s="705"/>
      <c r="F67" s="705"/>
      <c r="G67" s="706"/>
      <c r="H67" s="1465" t="s">
        <v>1850</v>
      </c>
      <c r="I67" s="1457"/>
      <c r="J67" s="856" t="s">
        <v>1148</v>
      </c>
      <c r="K67" s="889"/>
      <c r="L67" s="889"/>
      <c r="M67" s="889"/>
      <c r="N67" s="889"/>
      <c r="O67" s="889"/>
      <c r="P67" s="889"/>
      <c r="Q67" s="889"/>
      <c r="R67" s="889"/>
      <c r="S67" s="889"/>
      <c r="T67" s="889"/>
      <c r="U67" s="889"/>
      <c r="V67" s="889"/>
      <c r="W67" s="889"/>
      <c r="X67" s="856"/>
      <c r="Y67" s="856"/>
      <c r="Z67" s="856"/>
      <c r="AA67" s="856"/>
      <c r="AB67" s="853"/>
      <c r="AC67" s="856"/>
      <c r="AD67" s="855"/>
      <c r="AE67" s="855"/>
      <c r="AF67" s="855"/>
      <c r="AG67" s="855"/>
      <c r="AH67" s="855"/>
      <c r="AI67" s="1457" t="s">
        <v>1814</v>
      </c>
      <c r="AJ67" s="692"/>
    </row>
    <row r="68" spans="1:36" ht="34.9" customHeight="1" x14ac:dyDescent="0.25">
      <c r="A68" s="705"/>
      <c r="B68" s="705"/>
      <c r="C68" s="705"/>
      <c r="D68" s="705"/>
      <c r="E68" s="705"/>
      <c r="F68" s="705"/>
      <c r="G68" s="707"/>
      <c r="H68" s="1465"/>
      <c r="I68" s="1459"/>
      <c r="J68" s="856" t="s">
        <v>1149</v>
      </c>
      <c r="K68" s="890"/>
      <c r="L68" s="890"/>
      <c r="M68" s="890"/>
      <c r="N68" s="890"/>
      <c r="O68" s="890">
        <v>3800</v>
      </c>
      <c r="P68" s="890"/>
      <c r="Q68" s="890"/>
      <c r="R68" s="890"/>
      <c r="S68" s="890"/>
      <c r="T68" s="890"/>
      <c r="U68" s="890"/>
      <c r="V68" s="890"/>
      <c r="W68" s="882">
        <f t="shared" si="5"/>
        <v>3800</v>
      </c>
      <c r="X68" s="936" t="s">
        <v>1575</v>
      </c>
      <c r="Y68" s="884">
        <v>1</v>
      </c>
      <c r="Z68" s="884"/>
      <c r="AA68" s="884">
        <v>322</v>
      </c>
      <c r="AB68" s="907">
        <v>31353</v>
      </c>
      <c r="AC68" s="908">
        <v>11</v>
      </c>
      <c r="AD68" s="855">
        <f t="shared" si="11"/>
        <v>3800</v>
      </c>
      <c r="AE68" s="855">
        <f t="shared" si="12"/>
        <v>3800</v>
      </c>
      <c r="AF68" s="888">
        <f t="shared" si="8"/>
        <v>0</v>
      </c>
      <c r="AG68" s="873">
        <f t="shared" si="9"/>
        <v>3800</v>
      </c>
      <c r="AH68" s="873">
        <f t="shared" si="10"/>
        <v>0</v>
      </c>
      <c r="AI68" s="1459"/>
      <c r="AJ68" s="692"/>
    </row>
    <row r="69" spans="1:36" ht="25.9" customHeight="1" x14ac:dyDescent="0.25">
      <c r="A69" s="705"/>
      <c r="B69" s="705"/>
      <c r="C69" s="705"/>
      <c r="D69" s="705"/>
      <c r="E69" s="705"/>
      <c r="F69" s="705"/>
      <c r="G69" s="706"/>
      <c r="H69" s="1454" t="s">
        <v>1902</v>
      </c>
      <c r="I69" s="1457"/>
      <c r="J69" s="856" t="s">
        <v>1148</v>
      </c>
      <c r="K69" s="889"/>
      <c r="L69" s="889"/>
      <c r="M69" s="889"/>
      <c r="N69" s="889"/>
      <c r="O69" s="889"/>
      <c r="P69" s="889"/>
      <c r="Q69" s="889"/>
      <c r="R69" s="889"/>
      <c r="S69" s="889"/>
      <c r="T69" s="889"/>
      <c r="U69" s="889"/>
      <c r="V69" s="889"/>
      <c r="W69" s="889"/>
      <c r="X69" s="856"/>
      <c r="Y69" s="856"/>
      <c r="Z69" s="856"/>
      <c r="AA69" s="856"/>
      <c r="AB69" s="867"/>
      <c r="AC69" s="856"/>
      <c r="AD69" s="855"/>
      <c r="AE69" s="855"/>
      <c r="AF69" s="855"/>
      <c r="AG69" s="855"/>
      <c r="AH69" s="855"/>
      <c r="AI69" s="937"/>
      <c r="AJ69" s="692"/>
    </row>
    <row r="70" spans="1:36" ht="30.6" customHeight="1" x14ac:dyDescent="0.25">
      <c r="A70" s="705"/>
      <c r="B70" s="705"/>
      <c r="C70" s="705"/>
      <c r="D70" s="705"/>
      <c r="E70" s="705"/>
      <c r="F70" s="705"/>
      <c r="G70" s="707"/>
      <c r="H70" s="1454"/>
      <c r="I70" s="1459"/>
      <c r="J70" s="856" t="s">
        <v>1149</v>
      </c>
      <c r="K70" s="924"/>
      <c r="L70" s="924"/>
      <c r="M70" s="924"/>
      <c r="N70" s="924">
        <v>7600</v>
      </c>
      <c r="O70" s="924"/>
      <c r="P70" s="924"/>
      <c r="Q70" s="924"/>
      <c r="R70" s="924"/>
      <c r="S70" s="924"/>
      <c r="T70" s="924"/>
      <c r="U70" s="924"/>
      <c r="V70" s="924"/>
      <c r="W70" s="882">
        <f t="shared" si="5"/>
        <v>7600</v>
      </c>
      <c r="X70" s="925" t="s">
        <v>1574</v>
      </c>
      <c r="Y70" s="884">
        <v>2</v>
      </c>
      <c r="Z70" s="911" t="s">
        <v>1605</v>
      </c>
      <c r="AA70" s="884">
        <v>322</v>
      </c>
      <c r="AB70" s="926">
        <v>31353</v>
      </c>
      <c r="AC70" s="908">
        <v>11</v>
      </c>
      <c r="AD70" s="855">
        <f t="shared" ref="AD70" si="13">W70/Y70</f>
        <v>3800</v>
      </c>
      <c r="AE70" s="855">
        <f t="shared" ref="AE70" si="14">Y70*AD70</f>
        <v>7600</v>
      </c>
      <c r="AF70" s="888">
        <f t="shared" si="8"/>
        <v>7600</v>
      </c>
      <c r="AG70" s="873">
        <f t="shared" si="9"/>
        <v>0</v>
      </c>
      <c r="AH70" s="873">
        <f t="shared" si="10"/>
        <v>0</v>
      </c>
      <c r="AI70" s="937"/>
      <c r="AJ70" s="692"/>
    </row>
    <row r="71" spans="1:36" ht="39" customHeight="1" x14ac:dyDescent="0.25">
      <c r="A71" s="705"/>
      <c r="B71" s="705"/>
      <c r="C71" s="705"/>
      <c r="D71" s="705"/>
      <c r="E71" s="705"/>
      <c r="F71" s="705"/>
      <c r="G71" s="706"/>
      <c r="H71" s="1465" t="s">
        <v>1903</v>
      </c>
      <c r="I71" s="937"/>
      <c r="J71" s="856" t="s">
        <v>1148</v>
      </c>
      <c r="K71" s="889"/>
      <c r="L71" s="889"/>
      <c r="M71" s="889"/>
      <c r="N71" s="889"/>
      <c r="O71" s="889"/>
      <c r="P71" s="889"/>
      <c r="Q71" s="889"/>
      <c r="R71" s="889"/>
      <c r="S71" s="889"/>
      <c r="T71" s="889"/>
      <c r="U71" s="889"/>
      <c r="V71" s="889"/>
      <c r="W71" s="889"/>
      <c r="X71" s="856"/>
      <c r="Y71" s="856"/>
      <c r="Z71" s="856"/>
      <c r="AA71" s="856"/>
      <c r="AB71" s="853"/>
      <c r="AC71" s="856"/>
      <c r="AD71" s="855"/>
      <c r="AE71" s="855"/>
      <c r="AF71" s="855"/>
      <c r="AG71" s="855"/>
      <c r="AH71" s="855"/>
      <c r="AI71" s="937"/>
      <c r="AJ71" s="692"/>
    </row>
    <row r="72" spans="1:36" ht="24" customHeight="1" x14ac:dyDescent="0.25">
      <c r="A72" s="705"/>
      <c r="B72" s="705"/>
      <c r="C72" s="705"/>
      <c r="D72" s="705"/>
      <c r="E72" s="705"/>
      <c r="F72" s="705"/>
      <c r="G72" s="707"/>
      <c r="H72" s="1465"/>
      <c r="I72" s="937"/>
      <c r="J72" s="856" t="s">
        <v>1149</v>
      </c>
      <c r="K72" s="890">
        <v>300</v>
      </c>
      <c r="L72" s="890">
        <v>300</v>
      </c>
      <c r="M72" s="890">
        <v>300</v>
      </c>
      <c r="N72" s="890">
        <v>300</v>
      </c>
      <c r="O72" s="890">
        <v>300</v>
      </c>
      <c r="P72" s="890">
        <v>300</v>
      </c>
      <c r="Q72" s="890">
        <v>300</v>
      </c>
      <c r="R72" s="890">
        <v>300</v>
      </c>
      <c r="S72" s="890">
        <v>300</v>
      </c>
      <c r="T72" s="890">
        <v>300</v>
      </c>
      <c r="U72" s="890">
        <v>300</v>
      </c>
      <c r="V72" s="890">
        <v>300</v>
      </c>
      <c r="W72" s="882">
        <f t="shared" si="5"/>
        <v>3600</v>
      </c>
      <c r="X72" s="909" t="s">
        <v>1810</v>
      </c>
      <c r="Y72" s="884">
        <v>12</v>
      </c>
      <c r="Z72" s="884"/>
      <c r="AA72" s="884">
        <v>133</v>
      </c>
      <c r="AB72" s="907"/>
      <c r="AC72" s="908">
        <v>11</v>
      </c>
      <c r="AD72" s="855">
        <f t="shared" si="11"/>
        <v>300</v>
      </c>
      <c r="AE72" s="855">
        <f t="shared" si="12"/>
        <v>3600</v>
      </c>
      <c r="AF72" s="888">
        <f t="shared" si="8"/>
        <v>1200</v>
      </c>
      <c r="AG72" s="873">
        <f t="shared" si="9"/>
        <v>1200</v>
      </c>
      <c r="AH72" s="873">
        <f t="shared" si="10"/>
        <v>1200</v>
      </c>
      <c r="AI72" s="937"/>
      <c r="AJ72" s="692"/>
    </row>
    <row r="73" spans="1:36" ht="21.6" customHeight="1" x14ac:dyDescent="0.25">
      <c r="A73" s="705"/>
      <c r="B73" s="705"/>
      <c r="C73" s="705"/>
      <c r="D73" s="705"/>
      <c r="E73" s="705"/>
      <c r="F73" s="705"/>
      <c r="G73" s="706"/>
      <c r="H73" s="1465" t="s">
        <v>1904</v>
      </c>
      <c r="I73" s="937"/>
      <c r="J73" s="856" t="s">
        <v>1148</v>
      </c>
      <c r="K73" s="889"/>
      <c r="L73" s="889"/>
      <c r="M73" s="889"/>
      <c r="N73" s="889"/>
      <c r="O73" s="889"/>
      <c r="P73" s="889"/>
      <c r="Q73" s="889"/>
      <c r="R73" s="889"/>
      <c r="S73" s="889"/>
      <c r="T73" s="889"/>
      <c r="U73" s="889"/>
      <c r="V73" s="889"/>
      <c r="W73" s="889"/>
      <c r="X73" s="856"/>
      <c r="Y73" s="856"/>
      <c r="Z73" s="856"/>
      <c r="AA73" s="856"/>
      <c r="AB73" s="853"/>
      <c r="AC73" s="856"/>
      <c r="AD73" s="855"/>
      <c r="AE73" s="855"/>
      <c r="AF73" s="855"/>
      <c r="AG73" s="855"/>
      <c r="AH73" s="855"/>
      <c r="AI73" s="937"/>
      <c r="AJ73" s="692"/>
    </row>
    <row r="74" spans="1:36" ht="49.5" customHeight="1" x14ac:dyDescent="0.25">
      <c r="A74" s="705"/>
      <c r="B74" s="705"/>
      <c r="C74" s="705"/>
      <c r="D74" s="705"/>
      <c r="E74" s="705"/>
      <c r="F74" s="705"/>
      <c r="G74" s="707"/>
      <c r="H74" s="1465"/>
      <c r="I74" s="937"/>
      <c r="J74" s="856" t="s">
        <v>1149</v>
      </c>
      <c r="K74" s="890">
        <v>300</v>
      </c>
      <c r="L74" s="890">
        <v>300</v>
      </c>
      <c r="M74" s="890">
        <v>300</v>
      </c>
      <c r="N74" s="890">
        <v>300</v>
      </c>
      <c r="O74" s="890">
        <v>300</v>
      </c>
      <c r="P74" s="890">
        <v>300</v>
      </c>
      <c r="Q74" s="890">
        <v>300</v>
      </c>
      <c r="R74" s="890">
        <v>300</v>
      </c>
      <c r="S74" s="890">
        <v>300</v>
      </c>
      <c r="T74" s="890">
        <v>300</v>
      </c>
      <c r="U74" s="890">
        <v>300</v>
      </c>
      <c r="V74" s="890">
        <v>300</v>
      </c>
      <c r="W74" s="882">
        <f t="shared" ref="W74:W110" si="15">SUM(K74:V74)</f>
        <v>3600</v>
      </c>
      <c r="X74" s="909" t="s">
        <v>1810</v>
      </c>
      <c r="Y74" s="884">
        <v>12</v>
      </c>
      <c r="Z74" s="884"/>
      <c r="AA74" s="884">
        <v>133</v>
      </c>
      <c r="AB74" s="907"/>
      <c r="AC74" s="908">
        <v>11</v>
      </c>
      <c r="AD74" s="855">
        <f t="shared" si="11"/>
        <v>300</v>
      </c>
      <c r="AE74" s="855">
        <f t="shared" si="12"/>
        <v>3600</v>
      </c>
      <c r="AF74" s="888">
        <f t="shared" ref="AF74:AF110" si="16">K74+L74+M74+N74</f>
        <v>1200</v>
      </c>
      <c r="AG74" s="873">
        <f t="shared" ref="AG74:AG110" si="17">O74+P74+Q74+R74</f>
        <v>1200</v>
      </c>
      <c r="AH74" s="873">
        <f t="shared" ref="AH74:AH110" si="18">S74+T74+U74+V74</f>
        <v>1200</v>
      </c>
      <c r="AI74" s="937"/>
      <c r="AJ74" s="692"/>
    </row>
    <row r="75" spans="1:36" ht="20.25" customHeight="1" x14ac:dyDescent="0.25">
      <c r="A75" s="705"/>
      <c r="B75" s="705"/>
      <c r="C75" s="705"/>
      <c r="D75" s="705"/>
      <c r="E75" s="705"/>
      <c r="F75" s="705"/>
      <c r="G75" s="706"/>
      <c r="H75" s="1465" t="s">
        <v>1905</v>
      </c>
      <c r="I75" s="937"/>
      <c r="J75" s="856" t="s">
        <v>1148</v>
      </c>
      <c r="K75" s="889"/>
      <c r="L75" s="889"/>
      <c r="M75" s="889"/>
      <c r="N75" s="889"/>
      <c r="O75" s="889"/>
      <c r="P75" s="889"/>
      <c r="Q75" s="889"/>
      <c r="R75" s="889"/>
      <c r="S75" s="889"/>
      <c r="T75" s="889"/>
      <c r="U75" s="889"/>
      <c r="V75" s="889"/>
      <c r="W75" s="889"/>
      <c r="X75" s="856"/>
      <c r="Y75" s="856"/>
      <c r="Z75" s="856"/>
      <c r="AA75" s="856"/>
      <c r="AB75" s="853"/>
      <c r="AC75" s="856"/>
      <c r="AD75" s="855"/>
      <c r="AE75" s="855"/>
      <c r="AF75" s="855"/>
      <c r="AG75" s="855"/>
      <c r="AH75" s="855"/>
      <c r="AI75" s="937"/>
      <c r="AJ75" s="692"/>
    </row>
    <row r="76" spans="1:36" ht="54.75" customHeight="1" x14ac:dyDescent="0.25">
      <c r="A76" s="705"/>
      <c r="B76" s="705"/>
      <c r="C76" s="705"/>
      <c r="D76" s="705"/>
      <c r="E76" s="705"/>
      <c r="F76" s="705"/>
      <c r="G76" s="707"/>
      <c r="H76" s="1465"/>
      <c r="I76" s="937"/>
      <c r="J76" s="856" t="s">
        <v>1149</v>
      </c>
      <c r="K76" s="890">
        <v>300</v>
      </c>
      <c r="L76" s="890">
        <v>300</v>
      </c>
      <c r="M76" s="890">
        <v>300</v>
      </c>
      <c r="N76" s="890">
        <v>300</v>
      </c>
      <c r="O76" s="890">
        <v>300</v>
      </c>
      <c r="P76" s="890">
        <v>300</v>
      </c>
      <c r="Q76" s="890">
        <v>300</v>
      </c>
      <c r="R76" s="890">
        <v>300</v>
      </c>
      <c r="S76" s="890">
        <v>300</v>
      </c>
      <c r="T76" s="890">
        <v>300</v>
      </c>
      <c r="U76" s="890">
        <v>300</v>
      </c>
      <c r="V76" s="890">
        <v>300</v>
      </c>
      <c r="W76" s="882">
        <f t="shared" si="15"/>
        <v>3600</v>
      </c>
      <c r="X76" s="909" t="s">
        <v>1815</v>
      </c>
      <c r="Y76" s="884">
        <v>12</v>
      </c>
      <c r="Z76" s="884"/>
      <c r="AA76" s="884">
        <v>133</v>
      </c>
      <c r="AB76" s="907"/>
      <c r="AC76" s="908">
        <v>11</v>
      </c>
      <c r="AD76" s="855">
        <f t="shared" si="11"/>
        <v>300</v>
      </c>
      <c r="AE76" s="855">
        <f t="shared" si="12"/>
        <v>3600</v>
      </c>
      <c r="AF76" s="888">
        <f t="shared" si="16"/>
        <v>1200</v>
      </c>
      <c r="AG76" s="873">
        <f t="shared" si="17"/>
        <v>1200</v>
      </c>
      <c r="AH76" s="873">
        <f t="shared" si="18"/>
        <v>1200</v>
      </c>
      <c r="AI76" s="937"/>
      <c r="AJ76" s="692"/>
    </row>
    <row r="77" spans="1:36" ht="23.45" customHeight="1" x14ac:dyDescent="0.25">
      <c r="A77" s="705"/>
      <c r="B77" s="705"/>
      <c r="C77" s="705"/>
      <c r="D77" s="705"/>
      <c r="E77" s="705"/>
      <c r="F77" s="705"/>
      <c r="G77" s="706"/>
      <c r="H77" s="1465" t="s">
        <v>1906</v>
      </c>
      <c r="I77" s="937"/>
      <c r="J77" s="856" t="s">
        <v>1148</v>
      </c>
      <c r="K77" s="889"/>
      <c r="L77" s="889"/>
      <c r="M77" s="889"/>
      <c r="N77" s="889"/>
      <c r="O77" s="889"/>
      <c r="P77" s="889"/>
      <c r="Q77" s="889"/>
      <c r="R77" s="889"/>
      <c r="S77" s="889"/>
      <c r="T77" s="889"/>
      <c r="U77" s="889"/>
      <c r="V77" s="889"/>
      <c r="W77" s="889"/>
      <c r="X77" s="856"/>
      <c r="Y77" s="856"/>
      <c r="Z77" s="856"/>
      <c r="AA77" s="856"/>
      <c r="AB77" s="853"/>
      <c r="AC77" s="856"/>
      <c r="AD77" s="855"/>
      <c r="AE77" s="855"/>
      <c r="AF77" s="855"/>
      <c r="AG77" s="855"/>
      <c r="AH77" s="855"/>
      <c r="AI77" s="937"/>
      <c r="AJ77" s="692"/>
    </row>
    <row r="78" spans="1:36" ht="44.25" customHeight="1" x14ac:dyDescent="0.25">
      <c r="A78" s="705"/>
      <c r="B78" s="705"/>
      <c r="C78" s="705"/>
      <c r="D78" s="705"/>
      <c r="E78" s="705"/>
      <c r="F78" s="705"/>
      <c r="G78" s="707"/>
      <c r="H78" s="1465"/>
      <c r="I78" s="937"/>
      <c r="J78" s="856" t="s">
        <v>1149</v>
      </c>
      <c r="K78" s="890">
        <v>300</v>
      </c>
      <c r="L78" s="890">
        <v>300</v>
      </c>
      <c r="M78" s="890">
        <v>300</v>
      </c>
      <c r="N78" s="890">
        <v>300</v>
      </c>
      <c r="O78" s="890">
        <v>300</v>
      </c>
      <c r="P78" s="890">
        <v>300</v>
      </c>
      <c r="Q78" s="890">
        <v>300</v>
      </c>
      <c r="R78" s="890">
        <v>300</v>
      </c>
      <c r="S78" s="890">
        <v>300</v>
      </c>
      <c r="T78" s="890">
        <v>300</v>
      </c>
      <c r="U78" s="890">
        <v>300</v>
      </c>
      <c r="V78" s="890">
        <v>300</v>
      </c>
      <c r="W78" s="882">
        <f t="shared" si="15"/>
        <v>3600</v>
      </c>
      <c r="X78" s="909" t="s">
        <v>1810</v>
      </c>
      <c r="Y78" s="884">
        <v>12</v>
      </c>
      <c r="Z78" s="884"/>
      <c r="AA78" s="884">
        <v>133</v>
      </c>
      <c r="AB78" s="907"/>
      <c r="AC78" s="908">
        <v>11</v>
      </c>
      <c r="AD78" s="855">
        <f t="shared" si="11"/>
        <v>300</v>
      </c>
      <c r="AE78" s="855">
        <f t="shared" si="12"/>
        <v>3600</v>
      </c>
      <c r="AF78" s="888">
        <f t="shared" si="16"/>
        <v>1200</v>
      </c>
      <c r="AG78" s="873">
        <f t="shared" si="17"/>
        <v>1200</v>
      </c>
      <c r="AH78" s="873">
        <f t="shared" si="18"/>
        <v>1200</v>
      </c>
      <c r="AI78" s="937"/>
      <c r="AJ78" s="692"/>
    </row>
    <row r="79" spans="1:36" ht="22.9" customHeight="1" x14ac:dyDescent="0.25">
      <c r="A79" s="705"/>
      <c r="B79" s="705"/>
      <c r="C79" s="705"/>
      <c r="D79" s="705"/>
      <c r="E79" s="705"/>
      <c r="F79" s="705"/>
      <c r="G79" s="706"/>
      <c r="H79" s="1465" t="s">
        <v>1907</v>
      </c>
      <c r="I79" s="937"/>
      <c r="J79" s="856" t="s">
        <v>1148</v>
      </c>
      <c r="K79" s="931"/>
      <c r="L79" s="931"/>
      <c r="M79" s="931"/>
      <c r="N79" s="931"/>
      <c r="O79" s="931"/>
      <c r="P79" s="931"/>
      <c r="Q79" s="931"/>
      <c r="R79" s="931"/>
      <c r="S79" s="931"/>
      <c r="T79" s="931"/>
      <c r="U79" s="931"/>
      <c r="V79" s="931"/>
      <c r="W79" s="931"/>
      <c r="X79" s="856"/>
      <c r="Y79" s="856"/>
      <c r="Z79" s="856"/>
      <c r="AA79" s="856"/>
      <c r="AB79" s="856"/>
      <c r="AC79" s="856"/>
      <c r="AD79" s="855"/>
      <c r="AE79" s="855"/>
      <c r="AF79" s="855"/>
      <c r="AG79" s="855"/>
      <c r="AH79" s="855"/>
      <c r="AI79" s="937"/>
      <c r="AJ79" s="692"/>
    </row>
    <row r="80" spans="1:36" ht="43.5" customHeight="1" x14ac:dyDescent="0.25">
      <c r="A80" s="705"/>
      <c r="B80" s="705"/>
      <c r="C80" s="705"/>
      <c r="D80" s="705"/>
      <c r="E80" s="705"/>
      <c r="F80" s="705"/>
      <c r="G80" s="707"/>
      <c r="H80" s="1465"/>
      <c r="I80" s="937"/>
      <c r="J80" s="856" t="s">
        <v>1149</v>
      </c>
      <c r="K80" s="890">
        <v>300</v>
      </c>
      <c r="L80" s="890">
        <v>300</v>
      </c>
      <c r="M80" s="890">
        <v>300</v>
      </c>
      <c r="N80" s="890">
        <v>300</v>
      </c>
      <c r="O80" s="890">
        <v>300</v>
      </c>
      <c r="P80" s="890">
        <v>300</v>
      </c>
      <c r="Q80" s="890">
        <v>300</v>
      </c>
      <c r="R80" s="890">
        <v>300</v>
      </c>
      <c r="S80" s="890">
        <v>300</v>
      </c>
      <c r="T80" s="890">
        <v>300</v>
      </c>
      <c r="U80" s="890">
        <v>300</v>
      </c>
      <c r="V80" s="890">
        <v>300</v>
      </c>
      <c r="W80" s="882">
        <f t="shared" si="15"/>
        <v>3600</v>
      </c>
      <c r="X80" s="909" t="s">
        <v>1810</v>
      </c>
      <c r="Y80" s="884">
        <v>12</v>
      </c>
      <c r="Z80" s="884"/>
      <c r="AA80" s="884">
        <v>133</v>
      </c>
      <c r="AB80" s="884"/>
      <c r="AC80" s="884">
        <v>11</v>
      </c>
      <c r="AD80" s="855">
        <f t="shared" si="11"/>
        <v>300</v>
      </c>
      <c r="AE80" s="855">
        <f t="shared" si="12"/>
        <v>3600</v>
      </c>
      <c r="AF80" s="888">
        <f t="shared" si="16"/>
        <v>1200</v>
      </c>
      <c r="AG80" s="873">
        <f t="shared" si="17"/>
        <v>1200</v>
      </c>
      <c r="AH80" s="873">
        <f t="shared" si="18"/>
        <v>1200</v>
      </c>
      <c r="AI80" s="937"/>
      <c r="AJ80" s="692"/>
    </row>
    <row r="81" spans="1:36" ht="21.6" customHeight="1" x14ac:dyDescent="0.25">
      <c r="A81" s="705"/>
      <c r="B81" s="705"/>
      <c r="C81" s="705"/>
      <c r="D81" s="705"/>
      <c r="E81" s="705"/>
      <c r="F81" s="705"/>
      <c r="G81" s="706"/>
      <c r="H81" s="1465" t="s">
        <v>1908</v>
      </c>
      <c r="I81" s="937"/>
      <c r="J81" s="856" t="s">
        <v>1148</v>
      </c>
      <c r="K81" s="889"/>
      <c r="L81" s="889"/>
      <c r="M81" s="889"/>
      <c r="N81" s="889"/>
      <c r="O81" s="889"/>
      <c r="P81" s="889"/>
      <c r="Q81" s="889"/>
      <c r="R81" s="889"/>
      <c r="S81" s="889"/>
      <c r="T81" s="889"/>
      <c r="U81" s="889"/>
      <c r="V81" s="889"/>
      <c r="W81" s="889"/>
      <c r="X81" s="856"/>
      <c r="Y81" s="856"/>
      <c r="Z81" s="856"/>
      <c r="AA81" s="856"/>
      <c r="AB81" s="853"/>
      <c r="AC81" s="856"/>
      <c r="AD81" s="855"/>
      <c r="AE81" s="855"/>
      <c r="AF81" s="855"/>
      <c r="AG81" s="855"/>
      <c r="AH81" s="855"/>
      <c r="AI81" s="937"/>
      <c r="AJ81" s="692"/>
    </row>
    <row r="82" spans="1:36" ht="43.5" customHeight="1" x14ac:dyDescent="0.25">
      <c r="A82" s="705"/>
      <c r="B82" s="705"/>
      <c r="C82" s="705"/>
      <c r="D82" s="705"/>
      <c r="E82" s="705"/>
      <c r="F82" s="705"/>
      <c r="G82" s="707"/>
      <c r="H82" s="1465"/>
      <c r="I82" s="937"/>
      <c r="J82" s="856" t="s">
        <v>1149</v>
      </c>
      <c r="K82" s="890">
        <v>300</v>
      </c>
      <c r="L82" s="890">
        <v>300</v>
      </c>
      <c r="M82" s="890">
        <v>300</v>
      </c>
      <c r="N82" s="890">
        <v>300</v>
      </c>
      <c r="O82" s="890">
        <v>300</v>
      </c>
      <c r="P82" s="890">
        <v>300</v>
      </c>
      <c r="Q82" s="890">
        <v>300</v>
      </c>
      <c r="R82" s="890">
        <v>300</v>
      </c>
      <c r="S82" s="890">
        <v>300</v>
      </c>
      <c r="T82" s="890">
        <v>300</v>
      </c>
      <c r="U82" s="890">
        <v>300</v>
      </c>
      <c r="V82" s="890">
        <v>300</v>
      </c>
      <c r="W82" s="882">
        <f t="shared" si="15"/>
        <v>3600</v>
      </c>
      <c r="X82" s="909" t="s">
        <v>1810</v>
      </c>
      <c r="Y82" s="884">
        <v>12</v>
      </c>
      <c r="Z82" s="884"/>
      <c r="AA82" s="884">
        <v>133</v>
      </c>
      <c r="AB82" s="907"/>
      <c r="AC82" s="908">
        <v>11</v>
      </c>
      <c r="AD82" s="855">
        <f t="shared" si="11"/>
        <v>300</v>
      </c>
      <c r="AE82" s="855">
        <f t="shared" si="12"/>
        <v>3600</v>
      </c>
      <c r="AF82" s="888">
        <f t="shared" si="16"/>
        <v>1200</v>
      </c>
      <c r="AG82" s="873">
        <f t="shared" si="17"/>
        <v>1200</v>
      </c>
      <c r="AH82" s="873">
        <f t="shared" si="18"/>
        <v>1200</v>
      </c>
      <c r="AI82" s="937"/>
      <c r="AJ82" s="692"/>
    </row>
    <row r="83" spans="1:36" ht="23.45" customHeight="1" x14ac:dyDescent="0.25">
      <c r="A83" s="705"/>
      <c r="B83" s="705"/>
      <c r="C83" s="705"/>
      <c r="D83" s="705"/>
      <c r="E83" s="705"/>
      <c r="F83" s="705"/>
      <c r="G83" s="706"/>
      <c r="H83" s="1465" t="s">
        <v>1909</v>
      </c>
      <c r="I83" s="937"/>
      <c r="J83" s="856" t="s">
        <v>1148</v>
      </c>
      <c r="K83" s="889"/>
      <c r="L83" s="889"/>
      <c r="M83" s="889"/>
      <c r="N83" s="889"/>
      <c r="O83" s="889"/>
      <c r="P83" s="889"/>
      <c r="Q83" s="889"/>
      <c r="R83" s="889"/>
      <c r="S83" s="889"/>
      <c r="T83" s="889"/>
      <c r="U83" s="889"/>
      <c r="V83" s="889"/>
      <c r="W83" s="889"/>
      <c r="X83" s="856"/>
      <c r="Y83" s="856"/>
      <c r="Z83" s="856"/>
      <c r="AA83" s="856"/>
      <c r="AB83" s="853"/>
      <c r="AC83" s="856"/>
      <c r="AD83" s="855"/>
      <c r="AE83" s="855"/>
      <c r="AF83" s="855"/>
      <c r="AG83" s="855"/>
      <c r="AH83" s="855"/>
      <c r="AI83" s="937"/>
      <c r="AJ83" s="692"/>
    </row>
    <row r="84" spans="1:36" ht="39.75" customHeight="1" x14ac:dyDescent="0.25">
      <c r="A84" s="705"/>
      <c r="B84" s="705"/>
      <c r="C84" s="705"/>
      <c r="D84" s="705"/>
      <c r="E84" s="705"/>
      <c r="F84" s="705"/>
      <c r="G84" s="707"/>
      <c r="H84" s="1465"/>
      <c r="I84" s="937"/>
      <c r="J84" s="856" t="s">
        <v>1149</v>
      </c>
      <c r="K84" s="890">
        <v>300</v>
      </c>
      <c r="L84" s="890">
        <v>300</v>
      </c>
      <c r="M84" s="890">
        <v>300</v>
      </c>
      <c r="N84" s="890">
        <v>300</v>
      </c>
      <c r="O84" s="890">
        <v>300</v>
      </c>
      <c r="P84" s="890">
        <v>300</v>
      </c>
      <c r="Q84" s="890">
        <v>300</v>
      </c>
      <c r="R84" s="890">
        <v>300</v>
      </c>
      <c r="S84" s="890">
        <v>300</v>
      </c>
      <c r="T84" s="890">
        <v>300</v>
      </c>
      <c r="U84" s="890">
        <v>300</v>
      </c>
      <c r="V84" s="890">
        <v>300</v>
      </c>
      <c r="W84" s="882">
        <f t="shared" si="15"/>
        <v>3600</v>
      </c>
      <c r="X84" s="909" t="s">
        <v>1810</v>
      </c>
      <c r="Y84" s="884">
        <v>12</v>
      </c>
      <c r="Z84" s="884"/>
      <c r="AA84" s="884">
        <v>133</v>
      </c>
      <c r="AB84" s="907"/>
      <c r="AC84" s="908">
        <v>11</v>
      </c>
      <c r="AD84" s="855">
        <f t="shared" si="11"/>
        <v>300</v>
      </c>
      <c r="AE84" s="855">
        <f t="shared" si="12"/>
        <v>3600</v>
      </c>
      <c r="AF84" s="888">
        <f t="shared" si="16"/>
        <v>1200</v>
      </c>
      <c r="AG84" s="873">
        <f t="shared" si="17"/>
        <v>1200</v>
      </c>
      <c r="AH84" s="873">
        <f t="shared" si="18"/>
        <v>1200</v>
      </c>
      <c r="AI84" s="937"/>
      <c r="AJ84" s="692"/>
    </row>
    <row r="85" spans="1:36" ht="21.6" customHeight="1" x14ac:dyDescent="0.25">
      <c r="A85" s="705"/>
      <c r="B85" s="705"/>
      <c r="C85" s="705"/>
      <c r="D85" s="705"/>
      <c r="E85" s="705"/>
      <c r="F85" s="705"/>
      <c r="G85" s="706"/>
      <c r="H85" s="1465" t="s">
        <v>1910</v>
      </c>
      <c r="I85" s="937"/>
      <c r="J85" s="856" t="s">
        <v>1148</v>
      </c>
      <c r="K85" s="889"/>
      <c r="L85" s="889"/>
      <c r="M85" s="889"/>
      <c r="N85" s="889"/>
      <c r="O85" s="889"/>
      <c r="P85" s="889"/>
      <c r="Q85" s="889"/>
      <c r="R85" s="889"/>
      <c r="S85" s="889"/>
      <c r="T85" s="889"/>
      <c r="U85" s="889"/>
      <c r="V85" s="889"/>
      <c r="W85" s="889"/>
      <c r="X85" s="856"/>
      <c r="Y85" s="856"/>
      <c r="Z85" s="856"/>
      <c r="AA85" s="856"/>
      <c r="AB85" s="853"/>
      <c r="AC85" s="856"/>
      <c r="AD85" s="855"/>
      <c r="AE85" s="855"/>
      <c r="AF85" s="855"/>
      <c r="AG85" s="855"/>
      <c r="AH85" s="855"/>
      <c r="AI85" s="937"/>
      <c r="AJ85" s="692"/>
    </row>
    <row r="86" spans="1:36" ht="46.5" customHeight="1" x14ac:dyDescent="0.25">
      <c r="A86" s="705"/>
      <c r="B86" s="705"/>
      <c r="C86" s="705"/>
      <c r="D86" s="705"/>
      <c r="E86" s="705"/>
      <c r="F86" s="705"/>
      <c r="G86" s="707"/>
      <c r="H86" s="1465"/>
      <c r="I86" s="937"/>
      <c r="J86" s="856" t="s">
        <v>1149</v>
      </c>
      <c r="K86" s="890">
        <v>300</v>
      </c>
      <c r="L86" s="890">
        <v>300</v>
      </c>
      <c r="M86" s="890">
        <v>300</v>
      </c>
      <c r="N86" s="890">
        <v>300</v>
      </c>
      <c r="O86" s="890">
        <v>300</v>
      </c>
      <c r="P86" s="890">
        <v>300</v>
      </c>
      <c r="Q86" s="890">
        <v>300</v>
      </c>
      <c r="R86" s="890">
        <v>300</v>
      </c>
      <c r="S86" s="890">
        <v>300</v>
      </c>
      <c r="T86" s="890">
        <v>300</v>
      </c>
      <c r="U86" s="890">
        <v>300</v>
      </c>
      <c r="V86" s="890">
        <v>300</v>
      </c>
      <c r="W86" s="882">
        <f t="shared" si="15"/>
        <v>3600</v>
      </c>
      <c r="X86" s="909" t="s">
        <v>1810</v>
      </c>
      <c r="Y86" s="884">
        <v>12</v>
      </c>
      <c r="Z86" s="884"/>
      <c r="AA86" s="884">
        <v>133</v>
      </c>
      <c r="AB86" s="907"/>
      <c r="AC86" s="908">
        <v>11</v>
      </c>
      <c r="AD86" s="855">
        <f t="shared" si="11"/>
        <v>300</v>
      </c>
      <c r="AE86" s="855">
        <f t="shared" si="12"/>
        <v>3600</v>
      </c>
      <c r="AF86" s="888">
        <f t="shared" si="16"/>
        <v>1200</v>
      </c>
      <c r="AG86" s="873">
        <f t="shared" si="17"/>
        <v>1200</v>
      </c>
      <c r="AH86" s="873">
        <f t="shared" si="18"/>
        <v>1200</v>
      </c>
      <c r="AI86" s="937"/>
      <c r="AJ86" s="692"/>
    </row>
    <row r="87" spans="1:36" ht="20.45" customHeight="1" x14ac:dyDescent="0.25">
      <c r="A87" s="705"/>
      <c r="B87" s="705"/>
      <c r="C87" s="705"/>
      <c r="D87" s="705"/>
      <c r="E87" s="705"/>
      <c r="F87" s="705"/>
      <c r="G87" s="706"/>
      <c r="H87" s="1465" t="s">
        <v>1911</v>
      </c>
      <c r="I87" s="937"/>
      <c r="J87" s="856" t="s">
        <v>1148</v>
      </c>
      <c r="K87" s="889"/>
      <c r="L87" s="889"/>
      <c r="M87" s="889"/>
      <c r="N87" s="889"/>
      <c r="O87" s="889"/>
      <c r="P87" s="889"/>
      <c r="Q87" s="889"/>
      <c r="R87" s="889"/>
      <c r="S87" s="889"/>
      <c r="T87" s="889"/>
      <c r="U87" s="889"/>
      <c r="V87" s="889"/>
      <c r="W87" s="889"/>
      <c r="X87" s="856"/>
      <c r="Y87" s="856"/>
      <c r="Z87" s="856"/>
      <c r="AA87" s="856"/>
      <c r="AB87" s="853"/>
      <c r="AC87" s="856"/>
      <c r="AD87" s="855"/>
      <c r="AE87" s="855"/>
      <c r="AF87" s="855"/>
      <c r="AG87" s="855"/>
      <c r="AH87" s="855"/>
      <c r="AI87" s="937"/>
      <c r="AJ87" s="692"/>
    </row>
    <row r="88" spans="1:36" ht="39" customHeight="1" x14ac:dyDescent="0.25">
      <c r="A88" s="705"/>
      <c r="B88" s="705"/>
      <c r="C88" s="705"/>
      <c r="D88" s="705"/>
      <c r="E88" s="705"/>
      <c r="F88" s="705"/>
      <c r="G88" s="707"/>
      <c r="H88" s="1465"/>
      <c r="I88" s="937"/>
      <c r="J88" s="856" t="s">
        <v>1149</v>
      </c>
      <c r="K88" s="890">
        <v>300</v>
      </c>
      <c r="L88" s="890">
        <v>300</v>
      </c>
      <c r="M88" s="890">
        <v>300</v>
      </c>
      <c r="N88" s="890">
        <v>300</v>
      </c>
      <c r="O88" s="890">
        <v>300</v>
      </c>
      <c r="P88" s="890">
        <v>300</v>
      </c>
      <c r="Q88" s="890">
        <v>300</v>
      </c>
      <c r="R88" s="890">
        <v>300</v>
      </c>
      <c r="S88" s="890">
        <v>300</v>
      </c>
      <c r="T88" s="890">
        <v>300</v>
      </c>
      <c r="U88" s="890">
        <v>300</v>
      </c>
      <c r="V88" s="890">
        <v>300</v>
      </c>
      <c r="W88" s="882">
        <f t="shared" si="15"/>
        <v>3600</v>
      </c>
      <c r="X88" s="909" t="s">
        <v>1810</v>
      </c>
      <c r="Y88" s="884">
        <v>12</v>
      </c>
      <c r="Z88" s="884"/>
      <c r="AA88" s="884">
        <v>133</v>
      </c>
      <c r="AB88" s="907"/>
      <c r="AC88" s="908">
        <v>11</v>
      </c>
      <c r="AD88" s="855">
        <f t="shared" si="11"/>
        <v>300</v>
      </c>
      <c r="AE88" s="855">
        <f t="shared" si="12"/>
        <v>3600</v>
      </c>
      <c r="AF88" s="888">
        <f t="shared" si="16"/>
        <v>1200</v>
      </c>
      <c r="AG88" s="873">
        <f t="shared" si="17"/>
        <v>1200</v>
      </c>
      <c r="AH88" s="873">
        <f t="shared" si="18"/>
        <v>1200</v>
      </c>
      <c r="AI88" s="937"/>
      <c r="AJ88" s="692"/>
    </row>
    <row r="89" spans="1:36" ht="26.45" customHeight="1" x14ac:dyDescent="0.25">
      <c r="A89" s="705"/>
      <c r="B89" s="705"/>
      <c r="C89" s="705"/>
      <c r="D89" s="705"/>
      <c r="E89" s="705"/>
      <c r="F89" s="705"/>
      <c r="G89" s="706"/>
      <c r="H89" s="1465" t="s">
        <v>1912</v>
      </c>
      <c r="I89" s="937"/>
      <c r="J89" s="856" t="s">
        <v>1148</v>
      </c>
      <c r="K89" s="889"/>
      <c r="L89" s="889"/>
      <c r="M89" s="889"/>
      <c r="N89" s="889"/>
      <c r="O89" s="889"/>
      <c r="P89" s="889"/>
      <c r="Q89" s="889"/>
      <c r="R89" s="889"/>
      <c r="S89" s="889"/>
      <c r="T89" s="889"/>
      <c r="U89" s="889"/>
      <c r="V89" s="889"/>
      <c r="W89" s="889"/>
      <c r="X89" s="856"/>
      <c r="Y89" s="856"/>
      <c r="Z89" s="856"/>
      <c r="AA89" s="856"/>
      <c r="AB89" s="853"/>
      <c r="AC89" s="856"/>
      <c r="AD89" s="855"/>
      <c r="AE89" s="855"/>
      <c r="AF89" s="855"/>
      <c r="AG89" s="855"/>
      <c r="AH89" s="855"/>
      <c r="AI89" s="937"/>
      <c r="AJ89" s="692"/>
    </row>
    <row r="90" spans="1:36" ht="48" customHeight="1" x14ac:dyDescent="0.25">
      <c r="A90" s="705"/>
      <c r="B90" s="705"/>
      <c r="C90" s="705"/>
      <c r="D90" s="705"/>
      <c r="E90" s="705"/>
      <c r="F90" s="705"/>
      <c r="G90" s="707"/>
      <c r="H90" s="1465"/>
      <c r="I90" s="937"/>
      <c r="J90" s="856" t="s">
        <v>1149</v>
      </c>
      <c r="K90" s="890">
        <v>300</v>
      </c>
      <c r="L90" s="890">
        <v>300</v>
      </c>
      <c r="M90" s="890">
        <v>300</v>
      </c>
      <c r="N90" s="890">
        <v>300</v>
      </c>
      <c r="O90" s="890">
        <v>300</v>
      </c>
      <c r="P90" s="890">
        <v>300</v>
      </c>
      <c r="Q90" s="890">
        <v>300</v>
      </c>
      <c r="R90" s="890">
        <v>300</v>
      </c>
      <c r="S90" s="890">
        <v>300</v>
      </c>
      <c r="T90" s="890">
        <v>300</v>
      </c>
      <c r="U90" s="890">
        <v>300</v>
      </c>
      <c r="V90" s="890">
        <v>300</v>
      </c>
      <c r="W90" s="882">
        <f t="shared" si="15"/>
        <v>3600</v>
      </c>
      <c r="X90" s="909" t="s">
        <v>1810</v>
      </c>
      <c r="Y90" s="884">
        <v>12</v>
      </c>
      <c r="Z90" s="884"/>
      <c r="AA90" s="884">
        <v>133</v>
      </c>
      <c r="AB90" s="907"/>
      <c r="AC90" s="908">
        <v>11</v>
      </c>
      <c r="AD90" s="855">
        <f t="shared" si="11"/>
        <v>300</v>
      </c>
      <c r="AE90" s="855">
        <f t="shared" si="12"/>
        <v>3600</v>
      </c>
      <c r="AF90" s="888">
        <f t="shared" si="16"/>
        <v>1200</v>
      </c>
      <c r="AG90" s="873">
        <f t="shared" si="17"/>
        <v>1200</v>
      </c>
      <c r="AH90" s="873">
        <f t="shared" si="18"/>
        <v>1200</v>
      </c>
      <c r="AI90" s="937"/>
      <c r="AJ90" s="692"/>
    </row>
    <row r="91" spans="1:36" ht="27.6" customHeight="1" x14ac:dyDescent="0.25">
      <c r="A91" s="705"/>
      <c r="B91" s="705"/>
      <c r="C91" s="705"/>
      <c r="D91" s="705"/>
      <c r="E91" s="705"/>
      <c r="F91" s="705"/>
      <c r="G91" s="706"/>
      <c r="H91" s="1465" t="s">
        <v>1913</v>
      </c>
      <c r="I91" s="937"/>
      <c r="J91" s="856" t="s">
        <v>1148</v>
      </c>
      <c r="K91" s="889"/>
      <c r="L91" s="889"/>
      <c r="M91" s="889"/>
      <c r="N91" s="889"/>
      <c r="O91" s="889"/>
      <c r="P91" s="889"/>
      <c r="Q91" s="889"/>
      <c r="R91" s="889"/>
      <c r="S91" s="889"/>
      <c r="T91" s="889"/>
      <c r="U91" s="889"/>
      <c r="V91" s="889"/>
      <c r="W91" s="889"/>
      <c r="X91" s="856"/>
      <c r="Y91" s="856"/>
      <c r="Z91" s="856"/>
      <c r="AA91" s="856"/>
      <c r="AB91" s="853"/>
      <c r="AC91" s="856"/>
      <c r="AD91" s="855"/>
      <c r="AE91" s="855"/>
      <c r="AF91" s="855"/>
      <c r="AG91" s="855"/>
      <c r="AH91" s="855"/>
      <c r="AI91" s="937"/>
      <c r="AJ91" s="692"/>
    </row>
    <row r="92" spans="1:36" ht="28.9" customHeight="1" x14ac:dyDescent="0.25">
      <c r="A92" s="705"/>
      <c r="B92" s="705"/>
      <c r="C92" s="705"/>
      <c r="D92" s="705"/>
      <c r="E92" s="705"/>
      <c r="F92" s="705"/>
      <c r="G92" s="707"/>
      <c r="H92" s="1465"/>
      <c r="I92" s="937"/>
      <c r="J92" s="856" t="s">
        <v>1149</v>
      </c>
      <c r="K92" s="890">
        <v>300</v>
      </c>
      <c r="L92" s="890">
        <v>300</v>
      </c>
      <c r="M92" s="890">
        <v>300</v>
      </c>
      <c r="N92" s="890">
        <v>300</v>
      </c>
      <c r="O92" s="890">
        <v>300</v>
      </c>
      <c r="P92" s="890">
        <v>300</v>
      </c>
      <c r="Q92" s="890">
        <v>300</v>
      </c>
      <c r="R92" s="890">
        <v>300</v>
      </c>
      <c r="S92" s="890">
        <v>300</v>
      </c>
      <c r="T92" s="890">
        <v>300</v>
      </c>
      <c r="U92" s="890">
        <v>300</v>
      </c>
      <c r="V92" s="890">
        <v>300</v>
      </c>
      <c r="W92" s="882">
        <f t="shared" si="15"/>
        <v>3600</v>
      </c>
      <c r="X92" s="909" t="s">
        <v>1810</v>
      </c>
      <c r="Y92" s="884">
        <v>12</v>
      </c>
      <c r="Z92" s="884"/>
      <c r="AA92" s="884">
        <v>133</v>
      </c>
      <c r="AB92" s="907"/>
      <c r="AC92" s="908">
        <v>11</v>
      </c>
      <c r="AD92" s="855">
        <f t="shared" si="11"/>
        <v>300</v>
      </c>
      <c r="AE92" s="855">
        <f t="shared" si="12"/>
        <v>3600</v>
      </c>
      <c r="AF92" s="888">
        <f t="shared" si="16"/>
        <v>1200</v>
      </c>
      <c r="AG92" s="873">
        <f t="shared" si="17"/>
        <v>1200</v>
      </c>
      <c r="AH92" s="873">
        <f t="shared" si="18"/>
        <v>1200</v>
      </c>
      <c r="AI92" s="937"/>
      <c r="AJ92" s="692"/>
    </row>
    <row r="93" spans="1:36" ht="27" customHeight="1" x14ac:dyDescent="0.25">
      <c r="A93" s="705"/>
      <c r="B93" s="705"/>
      <c r="C93" s="705"/>
      <c r="D93" s="705"/>
      <c r="E93" s="705"/>
      <c r="F93" s="705"/>
      <c r="G93" s="706"/>
      <c r="H93" s="1465" t="s">
        <v>1914</v>
      </c>
      <c r="I93" s="937"/>
      <c r="J93" s="856" t="s">
        <v>1148</v>
      </c>
      <c r="K93" s="889"/>
      <c r="L93" s="889"/>
      <c r="M93" s="889"/>
      <c r="N93" s="889"/>
      <c r="O93" s="889"/>
      <c r="P93" s="889"/>
      <c r="Q93" s="889"/>
      <c r="R93" s="889"/>
      <c r="S93" s="889"/>
      <c r="T93" s="889"/>
      <c r="U93" s="889"/>
      <c r="V93" s="889"/>
      <c r="W93" s="889"/>
      <c r="X93" s="856"/>
      <c r="Y93" s="856"/>
      <c r="Z93" s="856"/>
      <c r="AA93" s="856"/>
      <c r="AB93" s="853"/>
      <c r="AC93" s="856"/>
      <c r="AD93" s="855"/>
      <c r="AE93" s="855"/>
      <c r="AF93" s="855"/>
      <c r="AG93" s="855"/>
      <c r="AH93" s="855"/>
      <c r="AI93" s="937"/>
      <c r="AJ93" s="692"/>
    </row>
    <row r="94" spans="1:36" ht="33" customHeight="1" x14ac:dyDescent="0.25">
      <c r="A94" s="705"/>
      <c r="B94" s="705"/>
      <c r="C94" s="705"/>
      <c r="D94" s="705"/>
      <c r="E94" s="705"/>
      <c r="F94" s="705"/>
      <c r="G94" s="707"/>
      <c r="H94" s="1465"/>
      <c r="I94" s="937"/>
      <c r="J94" s="856" t="s">
        <v>1149</v>
      </c>
      <c r="K94" s="890">
        <v>300</v>
      </c>
      <c r="L94" s="890">
        <v>300</v>
      </c>
      <c r="M94" s="890">
        <v>300</v>
      </c>
      <c r="N94" s="890">
        <v>300</v>
      </c>
      <c r="O94" s="890">
        <v>300</v>
      </c>
      <c r="P94" s="890">
        <v>300</v>
      </c>
      <c r="Q94" s="890">
        <v>300</v>
      </c>
      <c r="R94" s="890">
        <v>300</v>
      </c>
      <c r="S94" s="890">
        <v>300</v>
      </c>
      <c r="T94" s="890">
        <v>300</v>
      </c>
      <c r="U94" s="890">
        <v>300</v>
      </c>
      <c r="V94" s="890">
        <v>300</v>
      </c>
      <c r="W94" s="882">
        <f t="shared" si="15"/>
        <v>3600</v>
      </c>
      <c r="X94" s="909" t="s">
        <v>1810</v>
      </c>
      <c r="Y94" s="884">
        <v>12</v>
      </c>
      <c r="Z94" s="884"/>
      <c r="AA94" s="884">
        <v>133</v>
      </c>
      <c r="AB94" s="907"/>
      <c r="AC94" s="908">
        <v>11</v>
      </c>
      <c r="AD94" s="855">
        <f t="shared" si="11"/>
        <v>300</v>
      </c>
      <c r="AE94" s="855">
        <f t="shared" si="12"/>
        <v>3600</v>
      </c>
      <c r="AF94" s="888">
        <f t="shared" si="16"/>
        <v>1200</v>
      </c>
      <c r="AG94" s="873">
        <f t="shared" si="17"/>
        <v>1200</v>
      </c>
      <c r="AH94" s="873">
        <f t="shared" si="18"/>
        <v>1200</v>
      </c>
      <c r="AI94" s="937"/>
      <c r="AJ94" s="692"/>
    </row>
    <row r="95" spans="1:36" ht="26.45" customHeight="1" x14ac:dyDescent="0.25">
      <c r="A95" s="705"/>
      <c r="B95" s="705"/>
      <c r="C95" s="705"/>
      <c r="D95" s="705"/>
      <c r="E95" s="705"/>
      <c r="F95" s="705"/>
      <c r="G95" s="706"/>
      <c r="H95" s="1465" t="s">
        <v>1915</v>
      </c>
      <c r="I95" s="937"/>
      <c r="J95" s="856" t="s">
        <v>1148</v>
      </c>
      <c r="K95" s="889"/>
      <c r="L95" s="889"/>
      <c r="M95" s="889"/>
      <c r="N95" s="889"/>
      <c r="O95" s="889"/>
      <c r="P95" s="889"/>
      <c r="Q95" s="889"/>
      <c r="R95" s="889"/>
      <c r="S95" s="889"/>
      <c r="T95" s="889"/>
      <c r="U95" s="889"/>
      <c r="V95" s="889"/>
      <c r="W95" s="889"/>
      <c r="X95" s="856"/>
      <c r="Y95" s="856"/>
      <c r="Z95" s="856"/>
      <c r="AA95" s="856"/>
      <c r="AB95" s="853"/>
      <c r="AC95" s="856"/>
      <c r="AD95" s="855"/>
      <c r="AE95" s="855"/>
      <c r="AF95" s="855"/>
      <c r="AG95" s="855"/>
      <c r="AH95" s="855"/>
      <c r="AI95" s="937"/>
      <c r="AJ95" s="692"/>
    </row>
    <row r="96" spans="1:36" ht="35.450000000000003" customHeight="1" x14ac:dyDescent="0.25">
      <c r="A96" s="705"/>
      <c r="B96" s="705"/>
      <c r="C96" s="705"/>
      <c r="D96" s="705"/>
      <c r="E96" s="705"/>
      <c r="F96" s="705"/>
      <c r="G96" s="707"/>
      <c r="H96" s="1465"/>
      <c r="I96" s="937"/>
      <c r="J96" s="856" t="s">
        <v>1149</v>
      </c>
      <c r="K96" s="890">
        <v>300</v>
      </c>
      <c r="L96" s="890">
        <v>300</v>
      </c>
      <c r="M96" s="890">
        <v>300</v>
      </c>
      <c r="N96" s="890">
        <v>300</v>
      </c>
      <c r="O96" s="890">
        <v>300</v>
      </c>
      <c r="P96" s="890">
        <v>300</v>
      </c>
      <c r="Q96" s="890">
        <v>300</v>
      </c>
      <c r="R96" s="890">
        <v>300</v>
      </c>
      <c r="S96" s="890">
        <v>300</v>
      </c>
      <c r="T96" s="890">
        <v>300</v>
      </c>
      <c r="U96" s="890">
        <v>300</v>
      </c>
      <c r="V96" s="890">
        <v>300</v>
      </c>
      <c r="W96" s="882">
        <f t="shared" si="15"/>
        <v>3600</v>
      </c>
      <c r="X96" s="909" t="s">
        <v>1810</v>
      </c>
      <c r="Y96" s="884">
        <v>12</v>
      </c>
      <c r="Z96" s="884"/>
      <c r="AA96" s="884">
        <v>133</v>
      </c>
      <c r="AB96" s="907"/>
      <c r="AC96" s="908">
        <v>11</v>
      </c>
      <c r="AD96" s="855">
        <f t="shared" si="11"/>
        <v>300</v>
      </c>
      <c r="AE96" s="855">
        <f t="shared" si="12"/>
        <v>3600</v>
      </c>
      <c r="AF96" s="888">
        <f t="shared" si="16"/>
        <v>1200</v>
      </c>
      <c r="AG96" s="873">
        <f t="shared" si="17"/>
        <v>1200</v>
      </c>
      <c r="AH96" s="873">
        <f t="shared" si="18"/>
        <v>1200</v>
      </c>
      <c r="AI96" s="937"/>
      <c r="AJ96" s="692"/>
    </row>
    <row r="97" spans="1:36" ht="42" customHeight="1" x14ac:dyDescent="0.25">
      <c r="A97" s="705"/>
      <c r="B97" s="705"/>
      <c r="C97" s="705"/>
      <c r="D97" s="705"/>
      <c r="E97" s="705"/>
      <c r="F97" s="705"/>
      <c r="G97" s="706"/>
      <c r="H97" s="1485" t="s">
        <v>1916</v>
      </c>
      <c r="I97" s="930"/>
      <c r="J97" s="856" t="s">
        <v>1148</v>
      </c>
      <c r="K97" s="889"/>
      <c r="L97" s="889"/>
      <c r="M97" s="889"/>
      <c r="N97" s="889"/>
      <c r="O97" s="889"/>
      <c r="P97" s="889"/>
      <c r="Q97" s="889"/>
      <c r="R97" s="889"/>
      <c r="S97" s="889"/>
      <c r="T97" s="889"/>
      <c r="U97" s="889"/>
      <c r="V97" s="889"/>
      <c r="W97" s="889"/>
      <c r="X97" s="856"/>
      <c r="Y97" s="856"/>
      <c r="Z97" s="856"/>
      <c r="AA97" s="856"/>
      <c r="AB97" s="853"/>
      <c r="AC97" s="856"/>
      <c r="AD97" s="855"/>
      <c r="AE97" s="855"/>
      <c r="AF97" s="855"/>
      <c r="AG97" s="855"/>
      <c r="AH97" s="855"/>
      <c r="AI97" s="1457" t="s">
        <v>1562</v>
      </c>
      <c r="AJ97" s="692"/>
    </row>
    <row r="98" spans="1:36" ht="75.75" customHeight="1" x14ac:dyDescent="0.25">
      <c r="A98" s="705"/>
      <c r="B98" s="705"/>
      <c r="C98" s="705"/>
      <c r="D98" s="705"/>
      <c r="E98" s="705"/>
      <c r="F98" s="705"/>
      <c r="G98" s="707"/>
      <c r="H98" s="1486"/>
      <c r="I98" s="912"/>
      <c r="J98" s="856" t="s">
        <v>1149</v>
      </c>
      <c r="K98" s="890"/>
      <c r="L98" s="890"/>
      <c r="M98" s="890"/>
      <c r="N98" s="890"/>
      <c r="O98" s="890"/>
      <c r="P98" s="890"/>
      <c r="Q98" s="890"/>
      <c r="R98" s="890"/>
      <c r="S98" s="890"/>
      <c r="T98" s="890"/>
      <c r="U98" s="890"/>
      <c r="V98" s="890"/>
      <c r="W98" s="882">
        <f t="shared" si="15"/>
        <v>0</v>
      </c>
      <c r="X98" s="938" t="s">
        <v>1831</v>
      </c>
      <c r="Y98" s="884">
        <v>58</v>
      </c>
      <c r="Z98" s="933" t="s">
        <v>1577</v>
      </c>
      <c r="AA98" s="939" t="s">
        <v>1576</v>
      </c>
      <c r="AB98" s="940" t="s">
        <v>1561</v>
      </c>
      <c r="AC98" s="887">
        <v>11</v>
      </c>
      <c r="AD98" s="855">
        <f t="shared" si="11"/>
        <v>0</v>
      </c>
      <c r="AE98" s="855">
        <f t="shared" si="12"/>
        <v>0</v>
      </c>
      <c r="AF98" s="888">
        <f t="shared" si="16"/>
        <v>0</v>
      </c>
      <c r="AG98" s="873">
        <f t="shared" si="17"/>
        <v>0</v>
      </c>
      <c r="AH98" s="873">
        <f t="shared" si="18"/>
        <v>0</v>
      </c>
      <c r="AI98" s="1459"/>
      <c r="AJ98" s="692"/>
    </row>
    <row r="99" spans="1:36" ht="48" customHeight="1" x14ac:dyDescent="0.25">
      <c r="A99" s="705"/>
      <c r="B99" s="705"/>
      <c r="C99" s="705"/>
      <c r="D99" s="705"/>
      <c r="E99" s="705"/>
      <c r="F99" s="705"/>
      <c r="G99" s="706"/>
      <c r="H99" s="1485" t="s">
        <v>1917</v>
      </c>
      <c r="I99" s="930"/>
      <c r="J99" s="856" t="s">
        <v>1148</v>
      </c>
      <c r="K99" s="889"/>
      <c r="L99" s="889"/>
      <c r="M99" s="889"/>
      <c r="N99" s="889"/>
      <c r="O99" s="889"/>
      <c r="P99" s="889"/>
      <c r="Q99" s="889"/>
      <c r="R99" s="889"/>
      <c r="S99" s="889"/>
      <c r="T99" s="889"/>
      <c r="U99" s="889"/>
      <c r="V99" s="889"/>
      <c r="W99" s="889"/>
      <c r="X99" s="889"/>
      <c r="Y99" s="889"/>
      <c r="Z99" s="889"/>
      <c r="AA99" s="856"/>
      <c r="AB99" s="853"/>
      <c r="AC99" s="856"/>
      <c r="AD99" s="855"/>
      <c r="AE99" s="855"/>
      <c r="AF99" s="855"/>
      <c r="AG99" s="855"/>
      <c r="AH99" s="855"/>
      <c r="AI99" s="1459"/>
      <c r="AJ99" s="692"/>
    </row>
    <row r="100" spans="1:36" ht="82.5" customHeight="1" x14ac:dyDescent="0.25">
      <c r="A100" s="705"/>
      <c r="B100" s="705"/>
      <c r="C100" s="705"/>
      <c r="D100" s="705"/>
      <c r="E100" s="705"/>
      <c r="F100" s="705"/>
      <c r="G100" s="707"/>
      <c r="H100" s="1486"/>
      <c r="I100" s="912"/>
      <c r="J100" s="856" t="s">
        <v>1149</v>
      </c>
      <c r="K100" s="890"/>
      <c r="L100" s="890"/>
      <c r="M100" s="890"/>
      <c r="N100" s="890"/>
      <c r="O100" s="890"/>
      <c r="P100" s="890"/>
      <c r="Q100" s="890"/>
      <c r="R100" s="890"/>
      <c r="S100" s="890"/>
      <c r="T100" s="890"/>
      <c r="U100" s="890"/>
      <c r="V100" s="890"/>
      <c r="W100" s="882">
        <f t="shared" si="15"/>
        <v>0</v>
      </c>
      <c r="X100" s="938" t="s">
        <v>1830</v>
      </c>
      <c r="Y100" s="884">
        <v>58</v>
      </c>
      <c r="Z100" s="933" t="s">
        <v>1577</v>
      </c>
      <c r="AA100" s="939" t="s">
        <v>1576</v>
      </c>
      <c r="AB100" s="940" t="s">
        <v>1561</v>
      </c>
      <c r="AC100" s="887">
        <v>11</v>
      </c>
      <c r="AD100" s="855">
        <f t="shared" si="11"/>
        <v>0</v>
      </c>
      <c r="AE100" s="855">
        <f t="shared" si="12"/>
        <v>0</v>
      </c>
      <c r="AF100" s="888">
        <f t="shared" si="16"/>
        <v>0</v>
      </c>
      <c r="AG100" s="873">
        <f t="shared" si="17"/>
        <v>0</v>
      </c>
      <c r="AH100" s="873">
        <f t="shared" si="18"/>
        <v>0</v>
      </c>
      <c r="AI100" s="1459"/>
      <c r="AJ100" s="692"/>
    </row>
    <row r="101" spans="1:36" ht="39.6" customHeight="1" x14ac:dyDescent="0.25">
      <c r="A101" s="705"/>
      <c r="B101" s="705"/>
      <c r="C101" s="705"/>
      <c r="D101" s="705"/>
      <c r="E101" s="705"/>
      <c r="F101" s="705"/>
      <c r="G101" s="706"/>
      <c r="H101" s="1485" t="s">
        <v>1851</v>
      </c>
      <c r="I101" s="1457"/>
      <c r="J101" s="856" t="s">
        <v>1148</v>
      </c>
      <c r="K101" s="889"/>
      <c r="L101" s="889"/>
      <c r="M101" s="889"/>
      <c r="N101" s="889"/>
      <c r="O101" s="889"/>
      <c r="P101" s="889"/>
      <c r="Q101" s="889"/>
      <c r="R101" s="889"/>
      <c r="S101" s="889"/>
      <c r="T101" s="889"/>
      <c r="U101" s="889"/>
      <c r="V101" s="889"/>
      <c r="W101" s="889"/>
      <c r="X101" s="856"/>
      <c r="Y101" s="856"/>
      <c r="Z101" s="856"/>
      <c r="AA101" s="856"/>
      <c r="AB101" s="853"/>
      <c r="AC101" s="856"/>
      <c r="AD101" s="855"/>
      <c r="AE101" s="855"/>
      <c r="AF101" s="855"/>
      <c r="AG101" s="855"/>
      <c r="AH101" s="855"/>
      <c r="AI101" s="1459"/>
      <c r="AJ101" s="692"/>
    </row>
    <row r="102" spans="1:36" ht="86.25" customHeight="1" x14ac:dyDescent="0.25">
      <c r="A102" s="705"/>
      <c r="B102" s="705"/>
      <c r="C102" s="705"/>
      <c r="D102" s="705"/>
      <c r="E102" s="705"/>
      <c r="F102" s="705"/>
      <c r="G102" s="707"/>
      <c r="H102" s="1486"/>
      <c r="I102" s="1458"/>
      <c r="J102" s="856" t="s">
        <v>1149</v>
      </c>
      <c r="K102" s="890"/>
      <c r="L102" s="890"/>
      <c r="M102" s="890"/>
      <c r="N102" s="890"/>
      <c r="O102" s="890"/>
      <c r="P102" s="890"/>
      <c r="Q102" s="890"/>
      <c r="R102" s="890"/>
      <c r="S102" s="890"/>
      <c r="T102" s="890"/>
      <c r="U102" s="890"/>
      <c r="V102" s="890"/>
      <c r="W102" s="882">
        <f t="shared" si="15"/>
        <v>0</v>
      </c>
      <c r="X102" s="938" t="s">
        <v>1832</v>
      </c>
      <c r="Y102" s="884">
        <v>58</v>
      </c>
      <c r="Z102" s="933" t="s">
        <v>1577</v>
      </c>
      <c r="AA102" s="939" t="s">
        <v>1576</v>
      </c>
      <c r="AB102" s="940" t="s">
        <v>1561</v>
      </c>
      <c r="AC102" s="887">
        <v>11</v>
      </c>
      <c r="AD102" s="855">
        <f t="shared" si="11"/>
        <v>0</v>
      </c>
      <c r="AE102" s="855">
        <f t="shared" si="12"/>
        <v>0</v>
      </c>
      <c r="AF102" s="888">
        <f t="shared" si="16"/>
        <v>0</v>
      </c>
      <c r="AG102" s="873">
        <f t="shared" si="17"/>
        <v>0</v>
      </c>
      <c r="AH102" s="873">
        <f t="shared" si="18"/>
        <v>0</v>
      </c>
      <c r="AI102" s="1459"/>
      <c r="AJ102" s="692"/>
    </row>
    <row r="103" spans="1:36" ht="46.15" customHeight="1" x14ac:dyDescent="0.25">
      <c r="A103" s="705"/>
      <c r="B103" s="705"/>
      <c r="C103" s="705"/>
      <c r="D103" s="705"/>
      <c r="E103" s="705"/>
      <c r="F103" s="705"/>
      <c r="G103" s="706"/>
      <c r="H103" s="1485" t="s">
        <v>1918</v>
      </c>
      <c r="I103" s="1452"/>
      <c r="J103" s="856" t="s">
        <v>1148</v>
      </c>
      <c r="K103" s="889"/>
      <c r="L103" s="889"/>
      <c r="M103" s="889"/>
      <c r="N103" s="889"/>
      <c r="O103" s="889"/>
      <c r="P103" s="889"/>
      <c r="Q103" s="889"/>
      <c r="R103" s="889"/>
      <c r="S103" s="889"/>
      <c r="T103" s="889"/>
      <c r="U103" s="889"/>
      <c r="V103" s="889"/>
      <c r="W103" s="889"/>
      <c r="X103" s="856"/>
      <c r="Y103" s="856"/>
      <c r="Z103" s="856"/>
      <c r="AA103" s="856"/>
      <c r="AB103" s="853"/>
      <c r="AC103" s="856"/>
      <c r="AD103" s="855"/>
      <c r="AE103" s="855"/>
      <c r="AF103" s="855"/>
      <c r="AG103" s="855"/>
      <c r="AH103" s="855"/>
      <c r="AI103" s="1459"/>
      <c r="AJ103" s="692"/>
    </row>
    <row r="104" spans="1:36" ht="81.75" customHeight="1" x14ac:dyDescent="0.25">
      <c r="A104" s="705"/>
      <c r="B104" s="705"/>
      <c r="C104" s="705"/>
      <c r="D104" s="705"/>
      <c r="E104" s="705"/>
      <c r="F104" s="705"/>
      <c r="G104" s="707"/>
      <c r="H104" s="1486"/>
      <c r="I104" s="1452"/>
      <c r="J104" s="856" t="s">
        <v>1149</v>
      </c>
      <c r="K104" s="890"/>
      <c r="L104" s="890"/>
      <c r="M104" s="890"/>
      <c r="N104" s="890"/>
      <c r="O104" s="890"/>
      <c r="P104" s="890"/>
      <c r="Q104" s="890"/>
      <c r="R104" s="890"/>
      <c r="S104" s="890"/>
      <c r="T104" s="890"/>
      <c r="U104" s="890"/>
      <c r="V104" s="890"/>
      <c r="W104" s="882">
        <f t="shared" si="15"/>
        <v>0</v>
      </c>
      <c r="X104" s="938" t="s">
        <v>1833</v>
      </c>
      <c r="Y104" s="884">
        <v>58</v>
      </c>
      <c r="Z104" s="933" t="s">
        <v>1577</v>
      </c>
      <c r="AA104" s="939" t="s">
        <v>1576</v>
      </c>
      <c r="AB104" s="940" t="s">
        <v>1561</v>
      </c>
      <c r="AC104" s="887">
        <v>11</v>
      </c>
      <c r="AD104" s="855">
        <f t="shared" si="11"/>
        <v>0</v>
      </c>
      <c r="AE104" s="855">
        <f t="shared" si="12"/>
        <v>0</v>
      </c>
      <c r="AF104" s="888">
        <f t="shared" si="16"/>
        <v>0</v>
      </c>
      <c r="AG104" s="873">
        <f t="shared" si="17"/>
        <v>0</v>
      </c>
      <c r="AH104" s="873">
        <f t="shared" si="18"/>
        <v>0</v>
      </c>
      <c r="AI104" s="1458"/>
      <c r="AJ104" s="692"/>
    </row>
    <row r="105" spans="1:36" ht="21.6" customHeight="1" x14ac:dyDescent="0.25">
      <c r="A105" s="705"/>
      <c r="B105" s="705"/>
      <c r="C105" s="705"/>
      <c r="D105" s="705"/>
      <c r="E105" s="705"/>
      <c r="F105" s="705"/>
      <c r="G105" s="706"/>
      <c r="H105" s="1488" t="s">
        <v>1919</v>
      </c>
      <c r="I105" s="1452"/>
      <c r="J105" s="856" t="s">
        <v>1148</v>
      </c>
      <c r="K105" s="889"/>
      <c r="L105" s="889"/>
      <c r="M105" s="889"/>
      <c r="N105" s="889"/>
      <c r="O105" s="889"/>
      <c r="P105" s="889"/>
      <c r="Q105" s="889"/>
      <c r="R105" s="889"/>
      <c r="S105" s="889"/>
      <c r="T105" s="889"/>
      <c r="U105" s="889"/>
      <c r="V105" s="889"/>
      <c r="W105" s="889"/>
      <c r="X105" s="856"/>
      <c r="Y105" s="856"/>
      <c r="Z105" s="856"/>
      <c r="AA105" s="856"/>
      <c r="AB105" s="853"/>
      <c r="AC105" s="856"/>
      <c r="AD105" s="855"/>
      <c r="AE105" s="855"/>
      <c r="AF105" s="855"/>
      <c r="AG105" s="855"/>
      <c r="AH105" s="855"/>
      <c r="AI105" s="912"/>
      <c r="AJ105" s="692"/>
    </row>
    <row r="106" spans="1:36" ht="42" customHeight="1" x14ac:dyDescent="0.25">
      <c r="A106" s="705"/>
      <c r="B106" s="705"/>
      <c r="C106" s="705"/>
      <c r="D106" s="705"/>
      <c r="E106" s="705"/>
      <c r="F106" s="705"/>
      <c r="G106" s="707"/>
      <c r="H106" s="1455"/>
      <c r="I106" s="1452"/>
      <c r="J106" s="856" t="s">
        <v>1149</v>
      </c>
      <c r="K106" s="890"/>
      <c r="L106" s="890"/>
      <c r="M106" s="890"/>
      <c r="N106" s="890"/>
      <c r="O106" s="890"/>
      <c r="P106" s="890"/>
      <c r="Q106" s="890">
        <v>599514</v>
      </c>
      <c r="R106" s="890"/>
      <c r="S106" s="890"/>
      <c r="T106" s="890"/>
      <c r="U106" s="890"/>
      <c r="V106" s="890"/>
      <c r="W106" s="882">
        <f t="shared" si="15"/>
        <v>599514</v>
      </c>
      <c r="X106" s="941" t="s">
        <v>1854</v>
      </c>
      <c r="Y106" s="884">
        <v>1</v>
      </c>
      <c r="Z106" s="933" t="s">
        <v>1577</v>
      </c>
      <c r="AA106" s="939">
        <v>913</v>
      </c>
      <c r="AB106" s="940" t="s">
        <v>1561</v>
      </c>
      <c r="AC106" s="887">
        <v>11</v>
      </c>
      <c r="AD106" s="855">
        <f t="shared" si="11"/>
        <v>599514</v>
      </c>
      <c r="AE106" s="855">
        <f t="shared" ref="AE106" si="19">Y106*AD106</f>
        <v>599514</v>
      </c>
      <c r="AF106" s="888">
        <f t="shared" si="16"/>
        <v>0</v>
      </c>
      <c r="AG106" s="873">
        <f t="shared" si="17"/>
        <v>599514</v>
      </c>
      <c r="AH106" s="873">
        <f t="shared" si="18"/>
        <v>0</v>
      </c>
      <c r="AI106" s="912"/>
      <c r="AJ106" s="692"/>
    </row>
    <row r="107" spans="1:36" ht="30" customHeight="1" x14ac:dyDescent="0.25">
      <c r="A107" s="705"/>
      <c r="B107" s="705"/>
      <c r="C107" s="705"/>
      <c r="D107" s="705"/>
      <c r="E107" s="705"/>
      <c r="F107" s="705"/>
      <c r="G107" s="706"/>
      <c r="H107" s="1453" t="s">
        <v>1920</v>
      </c>
      <c r="I107" s="1452"/>
      <c r="J107" s="856" t="s">
        <v>1148</v>
      </c>
      <c r="K107" s="889"/>
      <c r="L107" s="889"/>
      <c r="M107" s="889"/>
      <c r="N107" s="889"/>
      <c r="O107" s="889"/>
      <c r="P107" s="889"/>
      <c r="Q107" s="889"/>
      <c r="R107" s="889"/>
      <c r="S107" s="889"/>
      <c r="T107" s="889"/>
      <c r="U107" s="889"/>
      <c r="V107" s="889"/>
      <c r="W107" s="889"/>
      <c r="X107" s="856"/>
      <c r="Y107" s="856"/>
      <c r="Z107" s="856"/>
      <c r="AA107" s="856"/>
      <c r="AB107" s="853"/>
      <c r="AC107" s="856"/>
      <c r="AD107" s="855"/>
      <c r="AE107" s="855"/>
      <c r="AF107" s="855"/>
      <c r="AG107" s="855"/>
      <c r="AH107" s="855"/>
      <c r="AI107" s="912"/>
      <c r="AJ107" s="692"/>
    </row>
    <row r="108" spans="1:36" ht="25.5" customHeight="1" x14ac:dyDescent="0.25">
      <c r="A108" s="705"/>
      <c r="B108" s="705"/>
      <c r="C108" s="705"/>
      <c r="D108" s="705"/>
      <c r="E108" s="705"/>
      <c r="F108" s="705"/>
      <c r="G108" s="707"/>
      <c r="H108" s="1455"/>
      <c r="I108" s="1452"/>
      <c r="J108" s="856" t="s">
        <v>1149</v>
      </c>
      <c r="K108" s="890"/>
      <c r="L108" s="890"/>
      <c r="M108" s="890"/>
      <c r="N108" s="890"/>
      <c r="O108" s="890"/>
      <c r="P108" s="932">
        <v>15000</v>
      </c>
      <c r="Q108" s="890"/>
      <c r="R108" s="890"/>
      <c r="S108" s="890"/>
      <c r="T108" s="890"/>
      <c r="U108" s="890"/>
      <c r="V108" s="890"/>
      <c r="W108" s="882">
        <f t="shared" si="15"/>
        <v>15000</v>
      </c>
      <c r="X108" s="941" t="s">
        <v>1852</v>
      </c>
      <c r="Y108" s="884">
        <v>1</v>
      </c>
      <c r="Z108" s="933" t="s">
        <v>1577</v>
      </c>
      <c r="AA108" s="939">
        <v>413</v>
      </c>
      <c r="AB108" s="940" t="s">
        <v>1561</v>
      </c>
      <c r="AC108" s="887">
        <v>11</v>
      </c>
      <c r="AD108" s="855">
        <f t="shared" si="11"/>
        <v>15000</v>
      </c>
      <c r="AE108" s="855">
        <f t="shared" ref="AE108" si="20">Y108*AD108</f>
        <v>15000</v>
      </c>
      <c r="AF108" s="888">
        <f t="shared" si="16"/>
        <v>0</v>
      </c>
      <c r="AG108" s="873">
        <f t="shared" si="17"/>
        <v>15000</v>
      </c>
      <c r="AH108" s="873">
        <f t="shared" si="18"/>
        <v>0</v>
      </c>
      <c r="AI108" s="912"/>
      <c r="AJ108" s="692"/>
    </row>
    <row r="109" spans="1:36" ht="25.9" customHeight="1" x14ac:dyDescent="0.25">
      <c r="A109" s="705"/>
      <c r="B109" s="705"/>
      <c r="C109" s="705"/>
      <c r="D109" s="705"/>
      <c r="E109" s="705"/>
      <c r="F109" s="705"/>
      <c r="G109" s="706"/>
      <c r="H109" s="1453" t="s">
        <v>1921</v>
      </c>
      <c r="I109" s="1452"/>
      <c r="J109" s="856" t="s">
        <v>1148</v>
      </c>
      <c r="K109" s="889"/>
      <c r="L109" s="889"/>
      <c r="M109" s="889"/>
      <c r="N109" s="889"/>
      <c r="O109" s="889"/>
      <c r="P109" s="931"/>
      <c r="Q109" s="889"/>
      <c r="R109" s="889"/>
      <c r="S109" s="889"/>
      <c r="T109" s="889"/>
      <c r="U109" s="889"/>
      <c r="V109" s="889"/>
      <c r="W109" s="889"/>
      <c r="X109" s="856"/>
      <c r="Y109" s="856"/>
      <c r="Z109" s="856"/>
      <c r="AA109" s="856"/>
      <c r="AB109" s="853"/>
      <c r="AC109" s="856"/>
      <c r="AD109" s="855"/>
      <c r="AE109" s="855"/>
      <c r="AF109" s="855"/>
      <c r="AG109" s="855"/>
      <c r="AH109" s="855"/>
      <c r="AI109" s="855"/>
      <c r="AJ109" s="692"/>
    </row>
    <row r="110" spans="1:36" ht="31.9" customHeight="1" x14ac:dyDescent="0.25">
      <c r="A110" s="705"/>
      <c r="B110" s="705"/>
      <c r="C110" s="705"/>
      <c r="D110" s="705"/>
      <c r="E110" s="705"/>
      <c r="F110" s="705"/>
      <c r="G110" s="707"/>
      <c r="H110" s="1455"/>
      <c r="I110" s="1452"/>
      <c r="J110" s="856" t="s">
        <v>1149</v>
      </c>
      <c r="K110" s="890"/>
      <c r="L110" s="890"/>
      <c r="M110" s="890"/>
      <c r="N110" s="890"/>
      <c r="O110" s="890"/>
      <c r="P110" s="932">
        <v>15000</v>
      </c>
      <c r="Q110" s="890"/>
      <c r="R110" s="890"/>
      <c r="S110" s="890"/>
      <c r="T110" s="890"/>
      <c r="U110" s="890"/>
      <c r="V110" s="890"/>
      <c r="W110" s="882">
        <f t="shared" si="15"/>
        <v>15000</v>
      </c>
      <c r="X110" s="941" t="s">
        <v>1853</v>
      </c>
      <c r="Y110" s="884">
        <v>1</v>
      </c>
      <c r="Z110" s="933" t="s">
        <v>1577</v>
      </c>
      <c r="AA110" s="939">
        <v>415</v>
      </c>
      <c r="AB110" s="940" t="s">
        <v>1561</v>
      </c>
      <c r="AC110" s="887">
        <v>11</v>
      </c>
      <c r="AD110" s="855">
        <f t="shared" ref="AD110" si="21">W110/Y110</f>
        <v>15000</v>
      </c>
      <c r="AE110" s="855">
        <f t="shared" ref="AE110" si="22">Y110*AD110</f>
        <v>15000</v>
      </c>
      <c r="AF110" s="888">
        <f t="shared" si="16"/>
        <v>0</v>
      </c>
      <c r="AG110" s="873">
        <f t="shared" si="17"/>
        <v>15000</v>
      </c>
      <c r="AH110" s="873">
        <f t="shared" si="18"/>
        <v>0</v>
      </c>
      <c r="AI110" s="912"/>
      <c r="AJ110" s="692"/>
    </row>
    <row r="111" spans="1:36" s="692" customFormat="1" ht="36" customHeight="1" x14ac:dyDescent="0.25">
      <c r="A111" s="1484"/>
      <c r="B111" s="1484"/>
      <c r="C111" s="1484"/>
      <c r="D111" s="1484"/>
      <c r="E111" s="1487" t="s">
        <v>1563</v>
      </c>
      <c r="F111" s="1487"/>
      <c r="G111" s="1487"/>
      <c r="H111" s="1487"/>
      <c r="I111" s="1477"/>
      <c r="J111" s="698" t="s">
        <v>1148</v>
      </c>
      <c r="K111" s="699">
        <f t="shared" ref="K111:V111" si="23">K113+K162+K201+K237</f>
        <v>610</v>
      </c>
      <c r="L111" s="699">
        <f t="shared" si="23"/>
        <v>995</v>
      </c>
      <c r="M111" s="699">
        <f t="shared" si="23"/>
        <v>1283</v>
      </c>
      <c r="N111" s="699">
        <f t="shared" si="23"/>
        <v>1380</v>
      </c>
      <c r="O111" s="699">
        <f t="shared" si="23"/>
        <v>1522</v>
      </c>
      <c r="P111" s="699">
        <f t="shared" si="23"/>
        <v>1152</v>
      </c>
      <c r="Q111" s="699">
        <f t="shared" si="23"/>
        <v>1590</v>
      </c>
      <c r="R111" s="699">
        <f t="shared" si="23"/>
        <v>1420</v>
      </c>
      <c r="S111" s="699">
        <f t="shared" si="23"/>
        <v>1320</v>
      </c>
      <c r="T111" s="699">
        <f t="shared" si="23"/>
        <v>1402</v>
      </c>
      <c r="U111" s="699">
        <f t="shared" si="23"/>
        <v>1555</v>
      </c>
      <c r="V111" s="699">
        <f t="shared" si="23"/>
        <v>741</v>
      </c>
      <c r="W111" s="876">
        <f>SUM(K111:V111)</f>
        <v>14970</v>
      </c>
      <c r="X111" s="862"/>
      <c r="Y111" s="862"/>
      <c r="Z111" s="862"/>
      <c r="AA111" s="862"/>
      <c r="AB111" s="686"/>
      <c r="AC111" s="868"/>
      <c r="AD111" s="687"/>
      <c r="AE111" s="687"/>
      <c r="AF111" s="688"/>
      <c r="AG111" s="689"/>
      <c r="AH111" s="689"/>
      <c r="AI111" s="686"/>
    </row>
    <row r="112" spans="1:36" s="692" customFormat="1" ht="30.75" customHeight="1" x14ac:dyDescent="0.25">
      <c r="A112" s="1484"/>
      <c r="B112" s="1484"/>
      <c r="C112" s="1484"/>
      <c r="D112" s="1484"/>
      <c r="E112" s="1487"/>
      <c r="F112" s="1487"/>
      <c r="G112" s="1487"/>
      <c r="H112" s="1487"/>
      <c r="I112" s="1477"/>
      <c r="J112" s="698" t="s">
        <v>1149</v>
      </c>
      <c r="K112" s="693">
        <f t="shared" ref="K112:V112" si="24">K114+K163+K202+K238</f>
        <v>706904</v>
      </c>
      <c r="L112" s="693">
        <f t="shared" si="24"/>
        <v>569826</v>
      </c>
      <c r="M112" s="693">
        <f t="shared" si="24"/>
        <v>586246</v>
      </c>
      <c r="N112" s="693">
        <f t="shared" si="24"/>
        <v>602326</v>
      </c>
      <c r="O112" s="693">
        <f t="shared" si="24"/>
        <v>599430</v>
      </c>
      <c r="P112" s="693">
        <f t="shared" si="24"/>
        <v>574646</v>
      </c>
      <c r="Q112" s="693">
        <f t="shared" si="24"/>
        <v>867152</v>
      </c>
      <c r="R112" s="693">
        <f t="shared" si="24"/>
        <v>568626</v>
      </c>
      <c r="S112" s="693">
        <f t="shared" si="24"/>
        <v>576666</v>
      </c>
      <c r="T112" s="693">
        <f t="shared" si="24"/>
        <v>599826</v>
      </c>
      <c r="U112" s="693">
        <f t="shared" si="24"/>
        <v>588806</v>
      </c>
      <c r="V112" s="693">
        <f t="shared" si="24"/>
        <v>708599</v>
      </c>
      <c r="W112" s="857">
        <f>SUM(K112:V112)</f>
        <v>7549053</v>
      </c>
      <c r="X112" s="864"/>
      <c r="Y112" s="864"/>
      <c r="Z112" s="864"/>
      <c r="AA112" s="864"/>
      <c r="AB112" s="685"/>
      <c r="AC112" s="870"/>
      <c r="AD112" s="687"/>
      <c r="AE112" s="687"/>
      <c r="AF112" s="687"/>
      <c r="AG112" s="687"/>
      <c r="AH112" s="687"/>
      <c r="AI112" s="685"/>
    </row>
    <row r="113" spans="1:36" ht="36" customHeight="1" x14ac:dyDescent="0.25">
      <c r="A113" s="705"/>
      <c r="B113" s="705"/>
      <c r="C113" s="705"/>
      <c r="D113" s="705"/>
      <c r="E113" s="705"/>
      <c r="F113" s="705"/>
      <c r="G113" s="706"/>
      <c r="H113" s="1456" t="s">
        <v>1783</v>
      </c>
      <c r="I113" s="1478"/>
      <c r="J113" s="860" t="s">
        <v>1148</v>
      </c>
      <c r="K113" s="702">
        <f t="shared" ref="K113:V113" si="25">SUMIF($J115:$J122,$J$113,K115:K122)</f>
        <v>220</v>
      </c>
      <c r="L113" s="702">
        <f t="shared" si="25"/>
        <v>420</v>
      </c>
      <c r="M113" s="702">
        <f t="shared" si="25"/>
        <v>440</v>
      </c>
      <c r="N113" s="702">
        <f t="shared" si="25"/>
        <v>475</v>
      </c>
      <c r="O113" s="702">
        <f t="shared" si="25"/>
        <v>442</v>
      </c>
      <c r="P113" s="702">
        <f t="shared" si="25"/>
        <v>442</v>
      </c>
      <c r="Q113" s="702">
        <f t="shared" si="25"/>
        <v>442</v>
      </c>
      <c r="R113" s="702">
        <f t="shared" si="25"/>
        <v>472</v>
      </c>
      <c r="S113" s="702">
        <f t="shared" si="25"/>
        <v>445</v>
      </c>
      <c r="T113" s="702">
        <f t="shared" si="25"/>
        <v>442</v>
      </c>
      <c r="U113" s="702">
        <f t="shared" si="25"/>
        <v>445</v>
      </c>
      <c r="V113" s="702">
        <f t="shared" si="25"/>
        <v>260</v>
      </c>
      <c r="W113" s="877">
        <f t="shared" si="1"/>
        <v>4945</v>
      </c>
      <c r="X113" s="863"/>
      <c r="Y113" s="863"/>
      <c r="Z113" s="863"/>
      <c r="AA113" s="863"/>
      <c r="AB113" s="690"/>
      <c r="AC113" s="869"/>
      <c r="AD113" s="691"/>
      <c r="AE113" s="690"/>
      <c r="AF113" s="690"/>
      <c r="AG113" s="690"/>
      <c r="AH113" s="690"/>
      <c r="AI113" s="690"/>
    </row>
    <row r="114" spans="1:36" ht="30.75" customHeight="1" x14ac:dyDescent="0.25">
      <c r="A114" s="705"/>
      <c r="B114" s="705"/>
      <c r="C114" s="705"/>
      <c r="D114" s="705"/>
      <c r="E114" s="705"/>
      <c r="F114" s="705"/>
      <c r="G114" s="707"/>
      <c r="H114" s="1456"/>
      <c r="I114" s="1478"/>
      <c r="J114" s="860" t="s">
        <v>1149</v>
      </c>
      <c r="K114" s="683">
        <f>SUMIF($J115:$J161,$J$114,K115:K161)</f>
        <v>309429</v>
      </c>
      <c r="L114" s="683">
        <f t="shared" ref="L114:V114" si="26">SUMIF($J115:$J161,$J$114,L115:L161)</f>
        <v>250266</v>
      </c>
      <c r="M114" s="683">
        <f t="shared" si="26"/>
        <v>249846</v>
      </c>
      <c r="N114" s="683">
        <f t="shared" si="26"/>
        <v>250266</v>
      </c>
      <c r="O114" s="683">
        <f t="shared" si="26"/>
        <v>249846</v>
      </c>
      <c r="P114" s="683">
        <f t="shared" si="26"/>
        <v>250266</v>
      </c>
      <c r="Q114" s="683">
        <f t="shared" si="26"/>
        <v>369012</v>
      </c>
      <c r="R114" s="683">
        <f t="shared" si="26"/>
        <v>250266</v>
      </c>
      <c r="S114" s="683">
        <f t="shared" si="26"/>
        <v>249846</v>
      </c>
      <c r="T114" s="683">
        <f t="shared" si="26"/>
        <v>250266</v>
      </c>
      <c r="U114" s="683">
        <f t="shared" si="26"/>
        <v>249846</v>
      </c>
      <c r="V114" s="683">
        <f t="shared" si="26"/>
        <v>304349</v>
      </c>
      <c r="W114" s="703">
        <f t="shared" si="1"/>
        <v>3233504</v>
      </c>
      <c r="X114" s="712"/>
      <c r="Y114" s="712"/>
      <c r="Z114" s="712"/>
      <c r="AA114" s="712"/>
      <c r="AB114" s="684"/>
      <c r="AC114" s="871"/>
      <c r="AD114" s="691"/>
      <c r="AE114" s="691"/>
      <c r="AF114" s="691"/>
      <c r="AG114" s="691"/>
      <c r="AH114" s="691"/>
      <c r="AI114" s="684"/>
    </row>
    <row r="115" spans="1:36" ht="26.45" customHeight="1" x14ac:dyDescent="0.25">
      <c r="A115" s="705"/>
      <c r="B115" s="705"/>
      <c r="C115" s="705"/>
      <c r="D115" s="705"/>
      <c r="E115" s="705"/>
      <c r="F115" s="705"/>
      <c r="G115" s="706"/>
      <c r="H115" s="1451" t="s">
        <v>1834</v>
      </c>
      <c r="I115" s="1452" t="s">
        <v>1559</v>
      </c>
      <c r="J115" s="856" t="s">
        <v>1148</v>
      </c>
      <c r="K115" s="889">
        <v>220</v>
      </c>
      <c r="L115" s="889">
        <v>420</v>
      </c>
      <c r="M115" s="889">
        <v>440</v>
      </c>
      <c r="N115" s="889">
        <v>475</v>
      </c>
      <c r="O115" s="889">
        <v>442</v>
      </c>
      <c r="P115" s="889">
        <v>442</v>
      </c>
      <c r="Q115" s="889">
        <v>442</v>
      </c>
      <c r="R115" s="889">
        <v>472</v>
      </c>
      <c r="S115" s="889">
        <v>445</v>
      </c>
      <c r="T115" s="889">
        <v>442</v>
      </c>
      <c r="U115" s="889">
        <v>445</v>
      </c>
      <c r="V115" s="889">
        <v>260</v>
      </c>
      <c r="W115" s="879">
        <f t="shared" si="1"/>
        <v>4945</v>
      </c>
      <c r="X115" s="856"/>
      <c r="Y115" s="856"/>
      <c r="Z115" s="856"/>
      <c r="AA115" s="856"/>
      <c r="AB115" s="853"/>
      <c r="AC115" s="856"/>
      <c r="AD115" s="943"/>
      <c r="AE115" s="853"/>
      <c r="AF115" s="853"/>
      <c r="AG115" s="853"/>
      <c r="AH115" s="853"/>
      <c r="AI115" s="853"/>
      <c r="AJ115" s="692"/>
    </row>
    <row r="116" spans="1:36" ht="46.9" customHeight="1" x14ac:dyDescent="0.25">
      <c r="A116" s="705"/>
      <c r="B116" s="705"/>
      <c r="C116" s="705"/>
      <c r="D116" s="705"/>
      <c r="E116" s="705"/>
      <c r="F116" s="705"/>
      <c r="G116" s="707"/>
      <c r="H116" s="1451"/>
      <c r="I116" s="1452"/>
      <c r="J116" s="856" t="s">
        <v>1149</v>
      </c>
      <c r="K116" s="945">
        <v>182499</v>
      </c>
      <c r="L116" s="946">
        <v>122916</v>
      </c>
      <c r="M116" s="946">
        <v>122916</v>
      </c>
      <c r="N116" s="946">
        <v>122916</v>
      </c>
      <c r="O116" s="946">
        <v>122916</v>
      </c>
      <c r="P116" s="946">
        <v>122916</v>
      </c>
      <c r="Q116" s="946">
        <v>242082</v>
      </c>
      <c r="R116" s="946">
        <v>122916</v>
      </c>
      <c r="S116" s="946">
        <v>122916</v>
      </c>
      <c r="T116" s="946">
        <v>122916</v>
      </c>
      <c r="U116" s="946">
        <v>122916</v>
      </c>
      <c r="V116" s="965">
        <v>185499</v>
      </c>
      <c r="W116" s="942">
        <f>SUM(K116:V116)</f>
        <v>1716324</v>
      </c>
      <c r="X116" s="883" t="s">
        <v>1558</v>
      </c>
      <c r="Y116" s="884">
        <v>58</v>
      </c>
      <c r="Z116" s="883" t="s">
        <v>1559</v>
      </c>
      <c r="AA116" s="885" t="s">
        <v>1560</v>
      </c>
      <c r="AB116" s="886" t="s">
        <v>1561</v>
      </c>
      <c r="AC116" s="887">
        <v>11</v>
      </c>
      <c r="AD116" s="855">
        <f>W116/Y116</f>
        <v>29591.793103448275</v>
      </c>
      <c r="AE116" s="855">
        <f>Y116*AD116</f>
        <v>1716324</v>
      </c>
      <c r="AF116" s="873">
        <f>K116+L116+M116+N116</f>
        <v>551247</v>
      </c>
      <c r="AG116" s="873">
        <f>O116+P116+Q116+R116</f>
        <v>610830</v>
      </c>
      <c r="AH116" s="873">
        <f>S116+T116+U116+V116</f>
        <v>554247</v>
      </c>
      <c r="AI116" s="947" t="s">
        <v>1562</v>
      </c>
      <c r="AJ116" s="692"/>
    </row>
    <row r="117" spans="1:36" ht="20.45" customHeight="1" x14ac:dyDescent="0.25">
      <c r="A117" s="705"/>
      <c r="B117" s="705"/>
      <c r="C117" s="705"/>
      <c r="D117" s="705"/>
      <c r="E117" s="705"/>
      <c r="F117" s="705"/>
      <c r="G117" s="706"/>
      <c r="H117" s="1451" t="s">
        <v>1816</v>
      </c>
      <c r="I117" s="1452" t="s">
        <v>1559</v>
      </c>
      <c r="J117" s="856" t="s">
        <v>1148</v>
      </c>
      <c r="K117" s="889"/>
      <c r="L117" s="889"/>
      <c r="M117" s="889"/>
      <c r="N117" s="889"/>
      <c r="O117" s="889"/>
      <c r="P117" s="889"/>
      <c r="Q117" s="889"/>
      <c r="R117" s="889"/>
      <c r="S117" s="889"/>
      <c r="T117" s="889"/>
      <c r="U117" s="889"/>
      <c r="V117" s="889"/>
      <c r="W117" s="889"/>
      <c r="X117" s="856"/>
      <c r="Y117" s="856"/>
      <c r="Z117" s="856"/>
      <c r="AA117" s="856"/>
      <c r="AB117" s="853"/>
      <c r="AC117" s="856"/>
      <c r="AD117" s="855"/>
      <c r="AE117" s="855"/>
      <c r="AF117" s="855"/>
      <c r="AG117" s="855"/>
      <c r="AH117" s="855"/>
      <c r="AI117" s="853"/>
      <c r="AJ117" s="692"/>
    </row>
    <row r="118" spans="1:36" ht="46.9" customHeight="1" x14ac:dyDescent="0.25">
      <c r="A118" s="705"/>
      <c r="B118" s="705"/>
      <c r="C118" s="705"/>
      <c r="D118" s="705"/>
      <c r="E118" s="705"/>
      <c r="F118" s="705"/>
      <c r="G118" s="707"/>
      <c r="H118" s="1451"/>
      <c r="I118" s="1452"/>
      <c r="J118" s="856" t="s">
        <v>1149</v>
      </c>
      <c r="K118" s="945">
        <v>116500</v>
      </c>
      <c r="L118" s="945">
        <v>116500</v>
      </c>
      <c r="M118" s="945">
        <v>116500</v>
      </c>
      <c r="N118" s="945">
        <v>116500</v>
      </c>
      <c r="O118" s="945">
        <v>116500</v>
      </c>
      <c r="P118" s="945">
        <v>116500</v>
      </c>
      <c r="Q118" s="945">
        <v>116500</v>
      </c>
      <c r="R118" s="945">
        <v>116500</v>
      </c>
      <c r="S118" s="945">
        <v>116500</v>
      </c>
      <c r="T118" s="945">
        <v>116500</v>
      </c>
      <c r="U118" s="945">
        <v>116500</v>
      </c>
      <c r="V118" s="945">
        <v>108000</v>
      </c>
      <c r="W118" s="942">
        <f t="shared" ref="W118:W161" si="27">SUM(K118:V118)</f>
        <v>1389500</v>
      </c>
      <c r="X118" s="883" t="s">
        <v>1558</v>
      </c>
      <c r="Y118" s="884">
        <v>12</v>
      </c>
      <c r="Z118" s="883" t="s">
        <v>1559</v>
      </c>
      <c r="AA118" s="885">
        <v>183</v>
      </c>
      <c r="AB118" s="886" t="s">
        <v>1561</v>
      </c>
      <c r="AC118" s="887">
        <v>11</v>
      </c>
      <c r="AD118" s="855">
        <f t="shared" ref="AD118:AD161" si="28">W118/Y118</f>
        <v>115791.66666666667</v>
      </c>
      <c r="AE118" s="855">
        <f t="shared" ref="AE118:AE161" si="29">Y118*AD118</f>
        <v>1389500</v>
      </c>
      <c r="AF118" s="873">
        <f t="shared" ref="AF118:AF161" si="30">K118+L118+M118+N118</f>
        <v>466000</v>
      </c>
      <c r="AG118" s="873">
        <f t="shared" ref="AG118:AG161" si="31">O118+P118+Q118+R118</f>
        <v>466000</v>
      </c>
      <c r="AH118" s="873">
        <f t="shared" ref="AH118:AH161" si="32">S118+T118+U118+V118</f>
        <v>457500</v>
      </c>
      <c r="AI118" s="947" t="s">
        <v>1562</v>
      </c>
      <c r="AJ118" s="692"/>
    </row>
    <row r="119" spans="1:36" ht="15" customHeight="1" x14ac:dyDescent="0.25">
      <c r="A119" s="705"/>
      <c r="B119" s="705"/>
      <c r="C119" s="705"/>
      <c r="D119" s="705"/>
      <c r="E119" s="705"/>
      <c r="F119" s="705"/>
      <c r="G119" s="706"/>
      <c r="H119" s="1453" t="s">
        <v>1817</v>
      </c>
      <c r="I119" s="853"/>
      <c r="J119" s="856" t="s">
        <v>1148</v>
      </c>
      <c r="K119" s="889"/>
      <c r="L119" s="889"/>
      <c r="M119" s="889"/>
      <c r="N119" s="889"/>
      <c r="O119" s="889"/>
      <c r="P119" s="889"/>
      <c r="Q119" s="889"/>
      <c r="R119" s="889"/>
      <c r="S119" s="889"/>
      <c r="T119" s="889"/>
      <c r="U119" s="889"/>
      <c r="V119" s="889"/>
      <c r="W119" s="889"/>
      <c r="X119" s="856"/>
      <c r="Y119" s="856"/>
      <c r="Z119" s="856"/>
      <c r="AA119" s="856"/>
      <c r="AB119" s="856"/>
      <c r="AC119" s="856"/>
      <c r="AD119" s="855"/>
      <c r="AE119" s="855"/>
      <c r="AF119" s="855"/>
      <c r="AG119" s="855"/>
      <c r="AH119" s="855"/>
      <c r="AI119" s="1475" t="s">
        <v>1818</v>
      </c>
      <c r="AJ119" s="692"/>
    </row>
    <row r="120" spans="1:36" ht="21.6" customHeight="1" x14ac:dyDescent="0.25">
      <c r="A120" s="705"/>
      <c r="B120" s="705"/>
      <c r="C120" s="705"/>
      <c r="D120" s="705"/>
      <c r="E120" s="705"/>
      <c r="F120" s="705"/>
      <c r="G120" s="707"/>
      <c r="H120" s="1454"/>
      <c r="I120" s="853" t="s">
        <v>1559</v>
      </c>
      <c r="J120" s="856" t="s">
        <v>1149</v>
      </c>
      <c r="K120" s="890">
        <v>840</v>
      </c>
      <c r="L120" s="890">
        <v>840</v>
      </c>
      <c r="M120" s="890">
        <v>840</v>
      </c>
      <c r="N120" s="890">
        <v>840</v>
      </c>
      <c r="O120" s="890">
        <v>840</v>
      </c>
      <c r="P120" s="890">
        <v>840</v>
      </c>
      <c r="Q120" s="890">
        <v>840</v>
      </c>
      <c r="R120" s="890">
        <v>840</v>
      </c>
      <c r="S120" s="890">
        <v>840</v>
      </c>
      <c r="T120" s="890">
        <v>840</v>
      </c>
      <c r="U120" s="890">
        <v>840</v>
      </c>
      <c r="V120" s="890">
        <v>840</v>
      </c>
      <c r="W120" s="942">
        <f t="shared" si="27"/>
        <v>10080</v>
      </c>
      <c r="X120" s="909" t="s">
        <v>1815</v>
      </c>
      <c r="Y120" s="884">
        <v>48</v>
      </c>
      <c r="Z120" s="947"/>
      <c r="AA120" s="884">
        <v>133</v>
      </c>
      <c r="AB120" s="886"/>
      <c r="AC120" s="884">
        <v>11</v>
      </c>
      <c r="AD120" s="855">
        <f t="shared" si="28"/>
        <v>210</v>
      </c>
      <c r="AE120" s="855">
        <f t="shared" si="29"/>
        <v>10080</v>
      </c>
      <c r="AF120" s="873">
        <f t="shared" si="30"/>
        <v>3360</v>
      </c>
      <c r="AG120" s="873">
        <f t="shared" si="31"/>
        <v>3360</v>
      </c>
      <c r="AH120" s="873">
        <f t="shared" si="32"/>
        <v>3360</v>
      </c>
      <c r="AI120" s="1476"/>
      <c r="AJ120" s="692"/>
    </row>
    <row r="121" spans="1:36" ht="21.6" customHeight="1" x14ac:dyDescent="0.25">
      <c r="A121" s="705"/>
      <c r="B121" s="705"/>
      <c r="C121" s="705"/>
      <c r="D121" s="705"/>
      <c r="E121" s="705"/>
      <c r="F121" s="705"/>
      <c r="G121" s="707"/>
      <c r="H121" s="1454"/>
      <c r="I121" s="853"/>
      <c r="J121" s="856" t="s">
        <v>1149</v>
      </c>
      <c r="K121" s="890"/>
      <c r="L121" s="890">
        <v>420</v>
      </c>
      <c r="M121" s="890"/>
      <c r="N121" s="890">
        <v>420</v>
      </c>
      <c r="O121" s="890"/>
      <c r="P121" s="890">
        <v>420</v>
      </c>
      <c r="Q121" s="890"/>
      <c r="R121" s="890">
        <v>420</v>
      </c>
      <c r="S121" s="890"/>
      <c r="T121" s="890">
        <v>420</v>
      </c>
      <c r="U121" s="890"/>
      <c r="V121" s="890">
        <v>420</v>
      </c>
      <c r="W121" s="942">
        <f t="shared" si="27"/>
        <v>2520</v>
      </c>
      <c r="X121" s="948" t="s">
        <v>1835</v>
      </c>
      <c r="Y121" s="884">
        <v>12</v>
      </c>
      <c r="Z121" s="947"/>
      <c r="AA121" s="884">
        <v>136</v>
      </c>
      <c r="AB121" s="886"/>
      <c r="AC121" s="884">
        <v>11</v>
      </c>
      <c r="AD121" s="855">
        <f t="shared" si="28"/>
        <v>210</v>
      </c>
      <c r="AE121" s="855">
        <f t="shared" si="29"/>
        <v>2520</v>
      </c>
      <c r="AF121" s="873">
        <f t="shared" si="30"/>
        <v>840</v>
      </c>
      <c r="AG121" s="873">
        <f t="shared" si="31"/>
        <v>840</v>
      </c>
      <c r="AH121" s="873">
        <f t="shared" si="32"/>
        <v>840</v>
      </c>
      <c r="AI121" s="1476"/>
      <c r="AJ121" s="692"/>
    </row>
    <row r="122" spans="1:36" ht="18" customHeight="1" x14ac:dyDescent="0.25">
      <c r="A122" s="705"/>
      <c r="B122" s="705"/>
      <c r="C122" s="705"/>
      <c r="D122" s="705"/>
      <c r="E122" s="705"/>
      <c r="F122" s="705"/>
      <c r="G122" s="707"/>
      <c r="H122" s="1455"/>
      <c r="I122" s="949" t="s">
        <v>1566</v>
      </c>
      <c r="J122" s="856" t="s">
        <v>1149</v>
      </c>
      <c r="K122" s="890">
        <v>350</v>
      </c>
      <c r="L122" s="890">
        <v>350</v>
      </c>
      <c r="M122" s="890">
        <v>350</v>
      </c>
      <c r="N122" s="890">
        <v>350</v>
      </c>
      <c r="O122" s="890">
        <v>350</v>
      </c>
      <c r="P122" s="890">
        <v>350</v>
      </c>
      <c r="Q122" s="890">
        <v>350</v>
      </c>
      <c r="R122" s="890">
        <v>350</v>
      </c>
      <c r="S122" s="890">
        <v>350</v>
      </c>
      <c r="T122" s="890">
        <v>350</v>
      </c>
      <c r="U122" s="890">
        <v>350</v>
      </c>
      <c r="V122" s="890">
        <v>350</v>
      </c>
      <c r="W122" s="942">
        <f t="shared" si="27"/>
        <v>4200</v>
      </c>
      <c r="X122" s="909" t="s">
        <v>1797</v>
      </c>
      <c r="Y122" s="884">
        <v>88</v>
      </c>
      <c r="Z122" s="947" t="s">
        <v>1566</v>
      </c>
      <c r="AA122" s="884">
        <v>262</v>
      </c>
      <c r="AB122" s="884"/>
      <c r="AC122" s="884">
        <v>11</v>
      </c>
      <c r="AD122" s="855">
        <f t="shared" si="28"/>
        <v>47.727272727272727</v>
      </c>
      <c r="AE122" s="855">
        <f t="shared" si="29"/>
        <v>4200</v>
      </c>
      <c r="AF122" s="873">
        <f t="shared" si="30"/>
        <v>1400</v>
      </c>
      <c r="AG122" s="873">
        <f t="shared" si="31"/>
        <v>1400</v>
      </c>
      <c r="AH122" s="873">
        <f t="shared" si="32"/>
        <v>1400</v>
      </c>
      <c r="AI122" s="1476"/>
      <c r="AJ122" s="692"/>
    </row>
    <row r="123" spans="1:36" ht="32.450000000000003" customHeight="1" x14ac:dyDescent="0.25">
      <c r="A123" s="705"/>
      <c r="B123" s="705"/>
      <c r="C123" s="705"/>
      <c r="D123" s="705"/>
      <c r="E123" s="705"/>
      <c r="F123" s="705"/>
      <c r="G123" s="706"/>
      <c r="H123" s="1451" t="s">
        <v>1855</v>
      </c>
      <c r="I123" s="1452" t="s">
        <v>1559</v>
      </c>
      <c r="J123" s="856" t="s">
        <v>1148</v>
      </c>
      <c r="K123" s="889"/>
      <c r="L123" s="889"/>
      <c r="M123" s="889"/>
      <c r="N123" s="889"/>
      <c r="O123" s="889"/>
      <c r="P123" s="889"/>
      <c r="Q123" s="889"/>
      <c r="R123" s="889"/>
      <c r="S123" s="889"/>
      <c r="T123" s="889"/>
      <c r="U123" s="889"/>
      <c r="V123" s="889"/>
      <c r="W123" s="889"/>
      <c r="X123" s="856"/>
      <c r="Y123" s="856"/>
      <c r="Z123" s="856"/>
      <c r="AA123" s="856"/>
      <c r="AB123" s="853"/>
      <c r="AC123" s="856"/>
      <c r="AD123" s="855"/>
      <c r="AE123" s="855"/>
      <c r="AF123" s="855"/>
      <c r="AG123" s="855"/>
      <c r="AH123" s="855"/>
      <c r="AI123" s="853"/>
      <c r="AJ123" s="692"/>
    </row>
    <row r="124" spans="1:36" ht="31.15" customHeight="1" x14ac:dyDescent="0.25">
      <c r="A124" s="705"/>
      <c r="B124" s="705"/>
      <c r="C124" s="705"/>
      <c r="D124" s="705"/>
      <c r="E124" s="705"/>
      <c r="F124" s="705"/>
      <c r="G124" s="707"/>
      <c r="H124" s="1451"/>
      <c r="I124" s="1452"/>
      <c r="J124" s="856" t="s">
        <v>1149</v>
      </c>
      <c r="K124" s="945">
        <v>420</v>
      </c>
      <c r="L124" s="945">
        <v>420</v>
      </c>
      <c r="M124" s="945">
        <v>420</v>
      </c>
      <c r="N124" s="945">
        <v>420</v>
      </c>
      <c r="O124" s="945">
        <v>420</v>
      </c>
      <c r="P124" s="945">
        <v>420</v>
      </c>
      <c r="Q124" s="945">
        <v>420</v>
      </c>
      <c r="R124" s="945">
        <v>420</v>
      </c>
      <c r="S124" s="945">
        <v>420</v>
      </c>
      <c r="T124" s="945">
        <v>420</v>
      </c>
      <c r="U124" s="945">
        <v>420</v>
      </c>
      <c r="V124" s="945">
        <v>420</v>
      </c>
      <c r="W124" s="942">
        <f t="shared" si="27"/>
        <v>5040</v>
      </c>
      <c r="X124" s="950" t="s">
        <v>1924</v>
      </c>
      <c r="Y124" s="884">
        <v>12</v>
      </c>
      <c r="Z124" s="883" t="s">
        <v>1559</v>
      </c>
      <c r="AA124" s="885">
        <v>133</v>
      </c>
      <c r="AB124" s="886" t="s">
        <v>1561</v>
      </c>
      <c r="AC124" s="887">
        <v>11</v>
      </c>
      <c r="AD124" s="855">
        <f t="shared" ref="AD124" si="33">W124/Y124</f>
        <v>420</v>
      </c>
      <c r="AE124" s="855">
        <f t="shared" ref="AE124" si="34">Y124*AD124</f>
        <v>5040</v>
      </c>
      <c r="AF124" s="873">
        <f t="shared" si="30"/>
        <v>1680</v>
      </c>
      <c r="AG124" s="873">
        <f t="shared" si="31"/>
        <v>1680</v>
      </c>
      <c r="AH124" s="873">
        <f t="shared" si="32"/>
        <v>1680</v>
      </c>
      <c r="AI124" s="947" t="s">
        <v>1562</v>
      </c>
      <c r="AJ124" s="692"/>
    </row>
    <row r="125" spans="1:36" ht="31.15" customHeight="1" x14ac:dyDescent="0.25">
      <c r="A125" s="705"/>
      <c r="B125" s="705"/>
      <c r="C125" s="705"/>
      <c r="D125" s="705"/>
      <c r="E125" s="705"/>
      <c r="F125" s="705"/>
      <c r="G125" s="707"/>
      <c r="H125" s="1451"/>
      <c r="I125" s="1452"/>
      <c r="J125" s="856" t="s">
        <v>1149</v>
      </c>
      <c r="K125" s="945">
        <v>420</v>
      </c>
      <c r="L125" s="945">
        <v>420</v>
      </c>
      <c r="M125" s="945">
        <v>420</v>
      </c>
      <c r="N125" s="945">
        <v>420</v>
      </c>
      <c r="O125" s="945">
        <v>420</v>
      </c>
      <c r="P125" s="945">
        <v>420</v>
      </c>
      <c r="Q125" s="945">
        <v>420</v>
      </c>
      <c r="R125" s="945">
        <v>420</v>
      </c>
      <c r="S125" s="945">
        <v>420</v>
      </c>
      <c r="T125" s="945">
        <v>420</v>
      </c>
      <c r="U125" s="945">
        <v>420</v>
      </c>
      <c r="V125" s="945">
        <v>420</v>
      </c>
      <c r="W125" s="942">
        <f t="shared" si="27"/>
        <v>5040</v>
      </c>
      <c r="X125" s="950" t="s">
        <v>1923</v>
      </c>
      <c r="Y125" s="884">
        <v>12</v>
      </c>
      <c r="Z125" s="883" t="s">
        <v>1559</v>
      </c>
      <c r="AA125" s="885">
        <v>136</v>
      </c>
      <c r="AB125" s="886" t="s">
        <v>1561</v>
      </c>
      <c r="AC125" s="887">
        <v>11</v>
      </c>
      <c r="AD125" s="855">
        <f t="shared" si="28"/>
        <v>420</v>
      </c>
      <c r="AE125" s="855">
        <f t="shared" si="29"/>
        <v>5040</v>
      </c>
      <c r="AF125" s="873">
        <f t="shared" si="30"/>
        <v>1680</v>
      </c>
      <c r="AG125" s="873">
        <f t="shared" si="31"/>
        <v>1680</v>
      </c>
      <c r="AH125" s="873">
        <f t="shared" si="32"/>
        <v>1680</v>
      </c>
      <c r="AI125" s="947" t="s">
        <v>1562</v>
      </c>
      <c r="AJ125" s="692"/>
    </row>
    <row r="126" spans="1:36" ht="41.45" customHeight="1" x14ac:dyDescent="0.25">
      <c r="A126" s="705"/>
      <c r="B126" s="705"/>
      <c r="C126" s="705"/>
      <c r="D126" s="705"/>
      <c r="E126" s="705"/>
      <c r="F126" s="705"/>
      <c r="G126" s="706"/>
      <c r="H126" s="1453" t="s">
        <v>1856</v>
      </c>
      <c r="I126" s="1457" t="s">
        <v>1559</v>
      </c>
      <c r="J126" s="856" t="s">
        <v>1148</v>
      </c>
      <c r="K126" s="889"/>
      <c r="L126" s="889"/>
      <c r="M126" s="889"/>
      <c r="N126" s="889"/>
      <c r="O126" s="889"/>
      <c r="P126" s="889"/>
      <c r="Q126" s="889"/>
      <c r="R126" s="889"/>
      <c r="S126" s="889"/>
      <c r="T126" s="889"/>
      <c r="U126" s="889"/>
      <c r="V126" s="889"/>
      <c r="W126" s="889"/>
      <c r="X126" s="856"/>
      <c r="Y126" s="856"/>
      <c r="Z126" s="856"/>
      <c r="AA126" s="856"/>
      <c r="AB126" s="853"/>
      <c r="AC126" s="856"/>
      <c r="AD126" s="855"/>
      <c r="AE126" s="855"/>
      <c r="AF126" s="855"/>
      <c r="AG126" s="855"/>
      <c r="AH126" s="855"/>
      <c r="AI126" s="853"/>
      <c r="AJ126" s="692"/>
    </row>
    <row r="127" spans="1:36" ht="23.45" customHeight="1" x14ac:dyDescent="0.25">
      <c r="A127" s="705"/>
      <c r="B127" s="705"/>
      <c r="C127" s="705"/>
      <c r="D127" s="705"/>
      <c r="E127" s="705"/>
      <c r="F127" s="705"/>
      <c r="G127" s="707"/>
      <c r="H127" s="1454"/>
      <c r="I127" s="1459"/>
      <c r="J127" s="856" t="s">
        <v>1149</v>
      </c>
      <c r="K127" s="945">
        <v>420</v>
      </c>
      <c r="L127" s="945">
        <v>420</v>
      </c>
      <c r="M127" s="945">
        <v>420</v>
      </c>
      <c r="N127" s="945">
        <v>420</v>
      </c>
      <c r="O127" s="945">
        <v>420</v>
      </c>
      <c r="P127" s="945">
        <v>420</v>
      </c>
      <c r="Q127" s="945">
        <v>420</v>
      </c>
      <c r="R127" s="945">
        <v>420</v>
      </c>
      <c r="S127" s="945">
        <v>420</v>
      </c>
      <c r="T127" s="945">
        <v>420</v>
      </c>
      <c r="U127" s="945">
        <v>420</v>
      </c>
      <c r="V127" s="945">
        <v>420</v>
      </c>
      <c r="W127" s="942">
        <f t="shared" si="27"/>
        <v>5040</v>
      </c>
      <c r="X127" s="951" t="s">
        <v>1821</v>
      </c>
      <c r="Y127" s="884">
        <v>12</v>
      </c>
      <c r="Z127" s="883" t="s">
        <v>1559</v>
      </c>
      <c r="AA127" s="885">
        <v>133</v>
      </c>
      <c r="AB127" s="886" t="s">
        <v>1561</v>
      </c>
      <c r="AC127" s="887">
        <v>11</v>
      </c>
      <c r="AD127" s="855">
        <f t="shared" ref="AD127" si="35">W127/Y127</f>
        <v>420</v>
      </c>
      <c r="AE127" s="855">
        <f t="shared" ref="AE127" si="36">Y127*AD127</f>
        <v>5040</v>
      </c>
      <c r="AF127" s="873">
        <f t="shared" si="30"/>
        <v>1680</v>
      </c>
      <c r="AG127" s="873">
        <f t="shared" si="31"/>
        <v>1680</v>
      </c>
      <c r="AH127" s="873">
        <f t="shared" si="32"/>
        <v>1680</v>
      </c>
      <c r="AI127" s="947" t="s">
        <v>1562</v>
      </c>
      <c r="AJ127" s="692"/>
    </row>
    <row r="128" spans="1:36" ht="23.45" customHeight="1" x14ac:dyDescent="0.25">
      <c r="A128" s="705"/>
      <c r="B128" s="705"/>
      <c r="C128" s="705"/>
      <c r="D128" s="705"/>
      <c r="E128" s="705"/>
      <c r="F128" s="705"/>
      <c r="G128" s="707"/>
      <c r="H128" s="1455"/>
      <c r="I128" s="1458"/>
      <c r="J128" s="856" t="s">
        <v>1149</v>
      </c>
      <c r="K128" s="945">
        <v>420</v>
      </c>
      <c r="L128" s="945">
        <v>420</v>
      </c>
      <c r="M128" s="945">
        <v>420</v>
      </c>
      <c r="N128" s="945">
        <v>420</v>
      </c>
      <c r="O128" s="945">
        <v>420</v>
      </c>
      <c r="P128" s="945">
        <v>420</v>
      </c>
      <c r="Q128" s="945">
        <v>420</v>
      </c>
      <c r="R128" s="945">
        <v>420</v>
      </c>
      <c r="S128" s="945">
        <v>420</v>
      </c>
      <c r="T128" s="945">
        <v>420</v>
      </c>
      <c r="U128" s="945">
        <v>420</v>
      </c>
      <c r="V128" s="945">
        <v>420</v>
      </c>
      <c r="W128" s="942">
        <f t="shared" si="27"/>
        <v>5040</v>
      </c>
      <c r="X128" s="950" t="s">
        <v>1923</v>
      </c>
      <c r="Y128" s="884">
        <v>12</v>
      </c>
      <c r="Z128" s="883" t="s">
        <v>1559</v>
      </c>
      <c r="AA128" s="885">
        <v>136</v>
      </c>
      <c r="AB128" s="886" t="s">
        <v>1561</v>
      </c>
      <c r="AC128" s="887">
        <v>11</v>
      </c>
      <c r="AD128" s="855">
        <f t="shared" si="28"/>
        <v>420</v>
      </c>
      <c r="AE128" s="855">
        <f t="shared" si="29"/>
        <v>5040</v>
      </c>
      <c r="AF128" s="873">
        <f t="shared" si="30"/>
        <v>1680</v>
      </c>
      <c r="AG128" s="873">
        <f t="shared" si="31"/>
        <v>1680</v>
      </c>
      <c r="AH128" s="873">
        <f t="shared" si="32"/>
        <v>1680</v>
      </c>
      <c r="AI128" s="947" t="s">
        <v>1562</v>
      </c>
      <c r="AJ128" s="692"/>
    </row>
    <row r="129" spans="1:36" ht="32.450000000000003" customHeight="1" x14ac:dyDescent="0.25">
      <c r="A129" s="705"/>
      <c r="B129" s="705"/>
      <c r="C129" s="705"/>
      <c r="D129" s="705"/>
      <c r="E129" s="705"/>
      <c r="F129" s="705"/>
      <c r="G129" s="706"/>
      <c r="H129" s="1465" t="s">
        <v>1857</v>
      </c>
      <c r="I129" s="1452" t="s">
        <v>1559</v>
      </c>
      <c r="J129" s="856" t="s">
        <v>1148</v>
      </c>
      <c r="K129" s="889"/>
      <c r="L129" s="889"/>
      <c r="M129" s="889"/>
      <c r="N129" s="889"/>
      <c r="O129" s="889"/>
      <c r="P129" s="889"/>
      <c r="Q129" s="889"/>
      <c r="R129" s="889"/>
      <c r="S129" s="889"/>
      <c r="T129" s="889"/>
      <c r="U129" s="889"/>
      <c r="V129" s="889"/>
      <c r="W129" s="889"/>
      <c r="X129" s="856"/>
      <c r="Y129" s="856"/>
      <c r="Z129" s="856"/>
      <c r="AA129" s="856"/>
      <c r="AB129" s="853"/>
      <c r="AC129" s="856"/>
      <c r="AD129" s="855"/>
      <c r="AE129" s="855"/>
      <c r="AF129" s="855"/>
      <c r="AG129" s="855"/>
      <c r="AH129" s="855"/>
      <c r="AI129" s="853"/>
      <c r="AJ129" s="692"/>
    </row>
    <row r="130" spans="1:36" ht="28.15" customHeight="1" x14ac:dyDescent="0.25">
      <c r="A130" s="705"/>
      <c r="B130" s="705"/>
      <c r="C130" s="705"/>
      <c r="D130" s="705"/>
      <c r="E130" s="705"/>
      <c r="F130" s="705"/>
      <c r="G130" s="707"/>
      <c r="H130" s="1465"/>
      <c r="I130" s="1452"/>
      <c r="J130" s="856" t="s">
        <v>1149</v>
      </c>
      <c r="K130" s="945">
        <v>420</v>
      </c>
      <c r="L130" s="945">
        <v>420</v>
      </c>
      <c r="M130" s="945">
        <v>420</v>
      </c>
      <c r="N130" s="945">
        <v>420</v>
      </c>
      <c r="O130" s="945">
        <v>420</v>
      </c>
      <c r="P130" s="945">
        <v>420</v>
      </c>
      <c r="Q130" s="945">
        <v>420</v>
      </c>
      <c r="R130" s="945">
        <v>420</v>
      </c>
      <c r="S130" s="945">
        <v>420</v>
      </c>
      <c r="T130" s="945">
        <v>420</v>
      </c>
      <c r="U130" s="945">
        <v>420</v>
      </c>
      <c r="V130" s="945">
        <v>420</v>
      </c>
      <c r="W130" s="942">
        <f t="shared" si="27"/>
        <v>5040</v>
      </c>
      <c r="X130" s="951" t="s">
        <v>1821</v>
      </c>
      <c r="Y130" s="884">
        <v>12</v>
      </c>
      <c r="Z130" s="883" t="s">
        <v>1559</v>
      </c>
      <c r="AA130" s="885">
        <v>133</v>
      </c>
      <c r="AB130" s="886" t="s">
        <v>1561</v>
      </c>
      <c r="AC130" s="887">
        <v>11</v>
      </c>
      <c r="AD130" s="855">
        <f t="shared" ref="AD130" si="37">W130/Y130</f>
        <v>420</v>
      </c>
      <c r="AE130" s="855">
        <f t="shared" ref="AE130" si="38">Y130*AD130</f>
        <v>5040</v>
      </c>
      <c r="AF130" s="873">
        <f t="shared" si="30"/>
        <v>1680</v>
      </c>
      <c r="AG130" s="873">
        <f t="shared" si="31"/>
        <v>1680</v>
      </c>
      <c r="AH130" s="873">
        <f t="shared" si="32"/>
        <v>1680</v>
      </c>
      <c r="AI130" s="947" t="s">
        <v>1562</v>
      </c>
      <c r="AJ130" s="692"/>
    </row>
    <row r="131" spans="1:36" ht="28.15" customHeight="1" x14ac:dyDescent="0.25">
      <c r="A131" s="705"/>
      <c r="B131" s="705"/>
      <c r="C131" s="705"/>
      <c r="D131" s="705"/>
      <c r="E131" s="705"/>
      <c r="F131" s="705"/>
      <c r="G131" s="707"/>
      <c r="H131" s="1451"/>
      <c r="I131" s="1452"/>
      <c r="J131" s="856" t="s">
        <v>1149</v>
      </c>
      <c r="K131" s="945">
        <v>420</v>
      </c>
      <c r="L131" s="945">
        <v>420</v>
      </c>
      <c r="M131" s="945">
        <v>420</v>
      </c>
      <c r="N131" s="945">
        <v>420</v>
      </c>
      <c r="O131" s="945">
        <v>420</v>
      </c>
      <c r="P131" s="945">
        <v>420</v>
      </c>
      <c r="Q131" s="945">
        <v>420</v>
      </c>
      <c r="R131" s="945">
        <v>420</v>
      </c>
      <c r="S131" s="945">
        <v>420</v>
      </c>
      <c r="T131" s="945">
        <v>420</v>
      </c>
      <c r="U131" s="945">
        <v>420</v>
      </c>
      <c r="V131" s="945">
        <v>420</v>
      </c>
      <c r="W131" s="942">
        <f t="shared" si="27"/>
        <v>5040</v>
      </c>
      <c r="X131" s="950" t="s">
        <v>1923</v>
      </c>
      <c r="Y131" s="884">
        <v>12</v>
      </c>
      <c r="Z131" s="883" t="s">
        <v>1559</v>
      </c>
      <c r="AA131" s="885">
        <v>136</v>
      </c>
      <c r="AB131" s="886" t="s">
        <v>1561</v>
      </c>
      <c r="AC131" s="887">
        <v>11</v>
      </c>
      <c r="AD131" s="855">
        <f t="shared" si="28"/>
        <v>420</v>
      </c>
      <c r="AE131" s="855">
        <f t="shared" si="29"/>
        <v>5040</v>
      </c>
      <c r="AF131" s="873">
        <f t="shared" si="30"/>
        <v>1680</v>
      </c>
      <c r="AG131" s="873">
        <f t="shared" si="31"/>
        <v>1680</v>
      </c>
      <c r="AH131" s="873">
        <f t="shared" si="32"/>
        <v>1680</v>
      </c>
      <c r="AI131" s="947" t="s">
        <v>1562</v>
      </c>
      <c r="AJ131" s="692"/>
    </row>
    <row r="132" spans="1:36" ht="39" customHeight="1" x14ac:dyDescent="0.25">
      <c r="A132" s="705"/>
      <c r="B132" s="705"/>
      <c r="C132" s="705"/>
      <c r="D132" s="705"/>
      <c r="E132" s="705"/>
      <c r="F132" s="705"/>
      <c r="G132" s="706"/>
      <c r="H132" s="1451" t="s">
        <v>1858</v>
      </c>
      <c r="I132" s="1452" t="s">
        <v>1559</v>
      </c>
      <c r="J132" s="856" t="s">
        <v>1148</v>
      </c>
      <c r="K132" s="889"/>
      <c r="L132" s="889"/>
      <c r="M132" s="889"/>
      <c r="N132" s="889"/>
      <c r="O132" s="889"/>
      <c r="P132" s="889"/>
      <c r="Q132" s="889"/>
      <c r="R132" s="889"/>
      <c r="S132" s="889"/>
      <c r="T132" s="889"/>
      <c r="U132" s="889"/>
      <c r="V132" s="889"/>
      <c r="W132" s="889"/>
      <c r="X132" s="856"/>
      <c r="Y132" s="856"/>
      <c r="Z132" s="856"/>
      <c r="AA132" s="856"/>
      <c r="AB132" s="853"/>
      <c r="AC132" s="856"/>
      <c r="AD132" s="855"/>
      <c r="AE132" s="855"/>
      <c r="AF132" s="855"/>
      <c r="AG132" s="855"/>
      <c r="AH132" s="855"/>
      <c r="AI132" s="853"/>
      <c r="AJ132" s="692"/>
    </row>
    <row r="133" spans="1:36" ht="29.45" customHeight="1" x14ac:dyDescent="0.25">
      <c r="A133" s="705"/>
      <c r="B133" s="705"/>
      <c r="C133" s="705"/>
      <c r="D133" s="705"/>
      <c r="E133" s="705"/>
      <c r="F133" s="705"/>
      <c r="G133" s="707"/>
      <c r="H133" s="1451"/>
      <c r="I133" s="1452"/>
      <c r="J133" s="856" t="s">
        <v>1149</v>
      </c>
      <c r="K133" s="945">
        <v>420</v>
      </c>
      <c r="L133" s="945">
        <v>420</v>
      </c>
      <c r="M133" s="945">
        <v>420</v>
      </c>
      <c r="N133" s="945">
        <v>420</v>
      </c>
      <c r="O133" s="945">
        <v>420</v>
      </c>
      <c r="P133" s="945">
        <v>420</v>
      </c>
      <c r="Q133" s="945">
        <v>420</v>
      </c>
      <c r="R133" s="945">
        <v>420</v>
      </c>
      <c r="S133" s="945">
        <v>420</v>
      </c>
      <c r="T133" s="945">
        <v>420</v>
      </c>
      <c r="U133" s="945">
        <v>420</v>
      </c>
      <c r="V133" s="945">
        <v>420</v>
      </c>
      <c r="W133" s="942">
        <f t="shared" si="27"/>
        <v>5040</v>
      </c>
      <c r="X133" s="951" t="s">
        <v>1821</v>
      </c>
      <c r="Y133" s="884">
        <v>12</v>
      </c>
      <c r="Z133" s="883" t="s">
        <v>1559</v>
      </c>
      <c r="AA133" s="885">
        <v>133</v>
      </c>
      <c r="AB133" s="886" t="s">
        <v>1561</v>
      </c>
      <c r="AC133" s="887">
        <v>11</v>
      </c>
      <c r="AD133" s="855">
        <f t="shared" ref="AD133" si="39">W133/Y133</f>
        <v>420</v>
      </c>
      <c r="AE133" s="855">
        <f t="shared" ref="AE133" si="40">Y133*AD133</f>
        <v>5040</v>
      </c>
      <c r="AF133" s="873">
        <f t="shared" si="30"/>
        <v>1680</v>
      </c>
      <c r="AG133" s="873">
        <f t="shared" si="31"/>
        <v>1680</v>
      </c>
      <c r="AH133" s="873">
        <f t="shared" si="32"/>
        <v>1680</v>
      </c>
      <c r="AI133" s="947" t="s">
        <v>1562</v>
      </c>
      <c r="AJ133" s="692"/>
    </row>
    <row r="134" spans="1:36" ht="29.45" customHeight="1" x14ac:dyDescent="0.25">
      <c r="A134" s="705"/>
      <c r="B134" s="705"/>
      <c r="C134" s="705"/>
      <c r="D134" s="705"/>
      <c r="E134" s="705"/>
      <c r="F134" s="705"/>
      <c r="G134" s="707"/>
      <c r="H134" s="1451"/>
      <c r="I134" s="1452"/>
      <c r="J134" s="856" t="s">
        <v>1149</v>
      </c>
      <c r="K134" s="945">
        <v>420</v>
      </c>
      <c r="L134" s="945">
        <v>420</v>
      </c>
      <c r="M134" s="945">
        <v>420</v>
      </c>
      <c r="N134" s="945">
        <v>420</v>
      </c>
      <c r="O134" s="945">
        <v>420</v>
      </c>
      <c r="P134" s="945">
        <v>420</v>
      </c>
      <c r="Q134" s="945">
        <v>420</v>
      </c>
      <c r="R134" s="945">
        <v>420</v>
      </c>
      <c r="S134" s="945">
        <v>420</v>
      </c>
      <c r="T134" s="945">
        <v>420</v>
      </c>
      <c r="U134" s="945">
        <v>420</v>
      </c>
      <c r="V134" s="945">
        <v>420</v>
      </c>
      <c r="W134" s="942">
        <f t="shared" si="27"/>
        <v>5040</v>
      </c>
      <c r="X134" s="950" t="s">
        <v>1923</v>
      </c>
      <c r="Y134" s="884">
        <v>12</v>
      </c>
      <c r="Z134" s="883" t="s">
        <v>1559</v>
      </c>
      <c r="AA134" s="885">
        <v>136</v>
      </c>
      <c r="AB134" s="886" t="s">
        <v>1561</v>
      </c>
      <c r="AC134" s="887">
        <v>11</v>
      </c>
      <c r="AD134" s="855">
        <f t="shared" si="28"/>
        <v>420</v>
      </c>
      <c r="AE134" s="855">
        <f t="shared" si="29"/>
        <v>5040</v>
      </c>
      <c r="AF134" s="873">
        <f t="shared" si="30"/>
        <v>1680</v>
      </c>
      <c r="AG134" s="873">
        <f t="shared" si="31"/>
        <v>1680</v>
      </c>
      <c r="AH134" s="873">
        <f t="shared" si="32"/>
        <v>1680</v>
      </c>
      <c r="AI134" s="947" t="s">
        <v>1562</v>
      </c>
      <c r="AJ134" s="692"/>
    </row>
    <row r="135" spans="1:36" ht="31.5" customHeight="1" x14ac:dyDescent="0.25">
      <c r="A135" s="705"/>
      <c r="B135" s="705"/>
      <c r="C135" s="705"/>
      <c r="D135" s="705"/>
      <c r="E135" s="705"/>
      <c r="F135" s="705"/>
      <c r="G135" s="706"/>
      <c r="H135" s="1451" t="s">
        <v>1859</v>
      </c>
      <c r="I135" s="1452" t="s">
        <v>1559</v>
      </c>
      <c r="J135" s="856" t="s">
        <v>1148</v>
      </c>
      <c r="K135" s="889"/>
      <c r="L135" s="889"/>
      <c r="M135" s="889"/>
      <c r="N135" s="889"/>
      <c r="O135" s="889"/>
      <c r="P135" s="889"/>
      <c r="Q135" s="889"/>
      <c r="R135" s="889"/>
      <c r="S135" s="889"/>
      <c r="T135" s="889"/>
      <c r="U135" s="889"/>
      <c r="V135" s="889"/>
      <c r="W135" s="889"/>
      <c r="X135" s="856"/>
      <c r="Y135" s="856"/>
      <c r="Z135" s="856"/>
      <c r="AA135" s="856"/>
      <c r="AB135" s="853"/>
      <c r="AC135" s="856"/>
      <c r="AD135" s="855"/>
      <c r="AE135" s="855"/>
      <c r="AF135" s="855"/>
      <c r="AG135" s="855"/>
      <c r="AH135" s="855"/>
      <c r="AI135" s="853"/>
      <c r="AJ135" s="692"/>
    </row>
    <row r="136" spans="1:36" ht="30" customHeight="1" x14ac:dyDescent="0.25">
      <c r="A136" s="705"/>
      <c r="B136" s="705"/>
      <c r="C136" s="705"/>
      <c r="D136" s="705"/>
      <c r="E136" s="705"/>
      <c r="F136" s="705"/>
      <c r="G136" s="707"/>
      <c r="H136" s="1451"/>
      <c r="I136" s="1452"/>
      <c r="J136" s="856" t="s">
        <v>1149</v>
      </c>
      <c r="K136" s="945">
        <v>420</v>
      </c>
      <c r="L136" s="945">
        <v>420</v>
      </c>
      <c r="M136" s="945">
        <v>420</v>
      </c>
      <c r="N136" s="945">
        <v>420</v>
      </c>
      <c r="O136" s="945">
        <v>420</v>
      </c>
      <c r="P136" s="945">
        <v>420</v>
      </c>
      <c r="Q136" s="945">
        <v>420</v>
      </c>
      <c r="R136" s="945">
        <v>420</v>
      </c>
      <c r="S136" s="945">
        <v>420</v>
      </c>
      <c r="T136" s="945">
        <v>420</v>
      </c>
      <c r="U136" s="945">
        <v>420</v>
      </c>
      <c r="V136" s="945">
        <v>420</v>
      </c>
      <c r="W136" s="942">
        <f t="shared" si="27"/>
        <v>5040</v>
      </c>
      <c r="X136" s="951" t="s">
        <v>1821</v>
      </c>
      <c r="Y136" s="884">
        <v>12</v>
      </c>
      <c r="Z136" s="883" t="s">
        <v>1559</v>
      </c>
      <c r="AA136" s="885">
        <v>133</v>
      </c>
      <c r="AB136" s="886" t="s">
        <v>1561</v>
      </c>
      <c r="AC136" s="887">
        <v>11</v>
      </c>
      <c r="AD136" s="855">
        <f t="shared" ref="AD136" si="41">W136/Y136</f>
        <v>420</v>
      </c>
      <c r="AE136" s="855">
        <f t="shared" ref="AE136" si="42">Y136*AD136</f>
        <v>5040</v>
      </c>
      <c r="AF136" s="873">
        <f t="shared" si="30"/>
        <v>1680</v>
      </c>
      <c r="AG136" s="873">
        <f t="shared" si="31"/>
        <v>1680</v>
      </c>
      <c r="AH136" s="873">
        <f t="shared" si="32"/>
        <v>1680</v>
      </c>
      <c r="AI136" s="947" t="s">
        <v>1562</v>
      </c>
      <c r="AJ136" s="692"/>
    </row>
    <row r="137" spans="1:36" ht="30" customHeight="1" x14ac:dyDescent="0.25">
      <c r="A137" s="705"/>
      <c r="B137" s="705"/>
      <c r="C137" s="705"/>
      <c r="D137" s="705"/>
      <c r="E137" s="705"/>
      <c r="F137" s="705"/>
      <c r="G137" s="707"/>
      <c r="H137" s="1451"/>
      <c r="I137" s="1452"/>
      <c r="J137" s="856" t="s">
        <v>1149</v>
      </c>
      <c r="K137" s="945">
        <v>210</v>
      </c>
      <c r="L137" s="945">
        <v>210</v>
      </c>
      <c r="M137" s="945">
        <v>210</v>
      </c>
      <c r="N137" s="945">
        <v>210</v>
      </c>
      <c r="O137" s="945">
        <v>210</v>
      </c>
      <c r="P137" s="945">
        <v>210</v>
      </c>
      <c r="Q137" s="945">
        <v>210</v>
      </c>
      <c r="R137" s="945">
        <v>210</v>
      </c>
      <c r="S137" s="945">
        <v>210</v>
      </c>
      <c r="T137" s="945">
        <v>210</v>
      </c>
      <c r="U137" s="945">
        <v>210</v>
      </c>
      <c r="V137" s="945">
        <v>210</v>
      </c>
      <c r="W137" s="942">
        <f t="shared" si="27"/>
        <v>2520</v>
      </c>
      <c r="X137" s="950" t="s">
        <v>1923</v>
      </c>
      <c r="Y137" s="884">
        <v>12</v>
      </c>
      <c r="Z137" s="883" t="s">
        <v>1559</v>
      </c>
      <c r="AA137" s="885">
        <v>136</v>
      </c>
      <c r="AB137" s="886" t="s">
        <v>1561</v>
      </c>
      <c r="AC137" s="887">
        <v>11</v>
      </c>
      <c r="AD137" s="855">
        <f t="shared" si="28"/>
        <v>210</v>
      </c>
      <c r="AE137" s="855">
        <f t="shared" si="29"/>
        <v>2520</v>
      </c>
      <c r="AF137" s="873">
        <f t="shared" si="30"/>
        <v>840</v>
      </c>
      <c r="AG137" s="873">
        <f t="shared" si="31"/>
        <v>840</v>
      </c>
      <c r="AH137" s="873">
        <f t="shared" si="32"/>
        <v>840</v>
      </c>
      <c r="AI137" s="947" t="s">
        <v>1562</v>
      </c>
      <c r="AJ137" s="692"/>
    </row>
    <row r="138" spans="1:36" ht="31.5" customHeight="1" x14ac:dyDescent="0.25">
      <c r="A138" s="705"/>
      <c r="B138" s="705"/>
      <c r="C138" s="705"/>
      <c r="D138" s="705"/>
      <c r="E138" s="705"/>
      <c r="F138" s="705"/>
      <c r="G138" s="706"/>
      <c r="H138" s="1451" t="s">
        <v>1860</v>
      </c>
      <c r="I138" s="1452" t="s">
        <v>1559</v>
      </c>
      <c r="J138" s="856" t="s">
        <v>1148</v>
      </c>
      <c r="K138" s="889"/>
      <c r="L138" s="889"/>
      <c r="M138" s="889"/>
      <c r="N138" s="889"/>
      <c r="O138" s="889"/>
      <c r="P138" s="889"/>
      <c r="Q138" s="889"/>
      <c r="R138" s="889"/>
      <c r="S138" s="889"/>
      <c r="T138" s="889"/>
      <c r="U138" s="889"/>
      <c r="V138" s="889"/>
      <c r="W138" s="889"/>
      <c r="X138" s="856"/>
      <c r="Y138" s="856"/>
      <c r="Z138" s="856"/>
      <c r="AA138" s="856"/>
      <c r="AB138" s="853"/>
      <c r="AC138" s="856"/>
      <c r="AD138" s="855"/>
      <c r="AE138" s="855"/>
      <c r="AF138" s="855"/>
      <c r="AG138" s="855"/>
      <c r="AH138" s="855"/>
      <c r="AI138" s="853"/>
      <c r="AJ138" s="692"/>
    </row>
    <row r="139" spans="1:36" ht="30" customHeight="1" x14ac:dyDescent="0.25">
      <c r="A139" s="705"/>
      <c r="B139" s="705"/>
      <c r="C139" s="705"/>
      <c r="D139" s="705"/>
      <c r="E139" s="705"/>
      <c r="F139" s="705"/>
      <c r="G139" s="707"/>
      <c r="H139" s="1451"/>
      <c r="I139" s="1452"/>
      <c r="J139" s="856" t="s">
        <v>1149</v>
      </c>
      <c r="K139" s="945">
        <v>420</v>
      </c>
      <c r="L139" s="945">
        <v>420</v>
      </c>
      <c r="M139" s="945">
        <v>420</v>
      </c>
      <c r="N139" s="945">
        <v>420</v>
      </c>
      <c r="O139" s="945">
        <v>420</v>
      </c>
      <c r="P139" s="945">
        <v>420</v>
      </c>
      <c r="Q139" s="945">
        <v>420</v>
      </c>
      <c r="R139" s="945">
        <v>420</v>
      </c>
      <c r="S139" s="945">
        <v>420</v>
      </c>
      <c r="T139" s="945">
        <v>420</v>
      </c>
      <c r="U139" s="945">
        <v>420</v>
      </c>
      <c r="V139" s="945">
        <v>420</v>
      </c>
      <c r="W139" s="942">
        <f t="shared" si="27"/>
        <v>5040</v>
      </c>
      <c r="X139" s="951" t="s">
        <v>1821</v>
      </c>
      <c r="Y139" s="884">
        <v>12</v>
      </c>
      <c r="Z139" s="883" t="s">
        <v>1559</v>
      </c>
      <c r="AA139" s="885">
        <v>133</v>
      </c>
      <c r="AB139" s="886" t="s">
        <v>1561</v>
      </c>
      <c r="AC139" s="887">
        <v>11</v>
      </c>
      <c r="AD139" s="855">
        <f t="shared" ref="AD139" si="43">W139/Y139</f>
        <v>420</v>
      </c>
      <c r="AE139" s="855">
        <f t="shared" ref="AE139" si="44">Y139*AD139</f>
        <v>5040</v>
      </c>
      <c r="AF139" s="873">
        <f t="shared" si="30"/>
        <v>1680</v>
      </c>
      <c r="AG139" s="873">
        <f t="shared" si="31"/>
        <v>1680</v>
      </c>
      <c r="AH139" s="873">
        <f t="shared" si="32"/>
        <v>1680</v>
      </c>
      <c r="AI139" s="947" t="s">
        <v>1562</v>
      </c>
      <c r="AJ139" s="692"/>
    </row>
    <row r="140" spans="1:36" ht="30" customHeight="1" x14ac:dyDescent="0.25">
      <c r="A140" s="705"/>
      <c r="B140" s="705"/>
      <c r="C140" s="705"/>
      <c r="D140" s="705"/>
      <c r="E140" s="705"/>
      <c r="F140" s="705"/>
      <c r="G140" s="707"/>
      <c r="H140" s="1451"/>
      <c r="I140" s="1452"/>
      <c r="J140" s="856" t="s">
        <v>1149</v>
      </c>
      <c r="K140" s="945">
        <v>420</v>
      </c>
      <c r="L140" s="945">
        <v>420</v>
      </c>
      <c r="M140" s="945">
        <v>420</v>
      </c>
      <c r="N140" s="945">
        <v>420</v>
      </c>
      <c r="O140" s="945">
        <v>420</v>
      </c>
      <c r="P140" s="945">
        <v>420</v>
      </c>
      <c r="Q140" s="945">
        <v>420</v>
      </c>
      <c r="R140" s="945">
        <v>420</v>
      </c>
      <c r="S140" s="945">
        <v>420</v>
      </c>
      <c r="T140" s="945">
        <v>420</v>
      </c>
      <c r="U140" s="945">
        <v>420</v>
      </c>
      <c r="V140" s="945">
        <v>420</v>
      </c>
      <c r="W140" s="942">
        <f t="shared" si="27"/>
        <v>5040</v>
      </c>
      <c r="X140" s="950" t="s">
        <v>1923</v>
      </c>
      <c r="Y140" s="884">
        <v>12</v>
      </c>
      <c r="Z140" s="883" t="s">
        <v>1559</v>
      </c>
      <c r="AA140" s="885">
        <v>136</v>
      </c>
      <c r="AB140" s="886" t="s">
        <v>1561</v>
      </c>
      <c r="AC140" s="887">
        <v>11</v>
      </c>
      <c r="AD140" s="855">
        <f t="shared" si="28"/>
        <v>420</v>
      </c>
      <c r="AE140" s="855">
        <f t="shared" si="29"/>
        <v>5040</v>
      </c>
      <c r="AF140" s="873">
        <f t="shared" si="30"/>
        <v>1680</v>
      </c>
      <c r="AG140" s="873">
        <f t="shared" si="31"/>
        <v>1680</v>
      </c>
      <c r="AH140" s="873">
        <f t="shared" si="32"/>
        <v>1680</v>
      </c>
      <c r="AI140" s="947" t="s">
        <v>1562</v>
      </c>
      <c r="AJ140" s="692"/>
    </row>
    <row r="141" spans="1:36" ht="33.75" customHeight="1" x14ac:dyDescent="0.25">
      <c r="A141" s="705"/>
      <c r="B141" s="705"/>
      <c r="C141" s="705"/>
      <c r="D141" s="705"/>
      <c r="E141" s="705"/>
      <c r="F141" s="705"/>
      <c r="G141" s="706"/>
      <c r="H141" s="1451" t="s">
        <v>1861</v>
      </c>
      <c r="I141" s="1452" t="s">
        <v>1559</v>
      </c>
      <c r="J141" s="856" t="s">
        <v>1148</v>
      </c>
      <c r="K141" s="889"/>
      <c r="L141" s="889"/>
      <c r="M141" s="889"/>
      <c r="N141" s="889"/>
      <c r="O141" s="889"/>
      <c r="P141" s="889"/>
      <c r="Q141" s="889"/>
      <c r="R141" s="889"/>
      <c r="S141" s="889"/>
      <c r="T141" s="889"/>
      <c r="U141" s="889"/>
      <c r="V141" s="889"/>
      <c r="W141" s="889"/>
      <c r="X141" s="856"/>
      <c r="Y141" s="856"/>
      <c r="Z141" s="856"/>
      <c r="AA141" s="856"/>
      <c r="AB141" s="853"/>
      <c r="AC141" s="856"/>
      <c r="AD141" s="855"/>
      <c r="AE141" s="855"/>
      <c r="AF141" s="855"/>
      <c r="AG141" s="855"/>
      <c r="AH141" s="855"/>
      <c r="AI141" s="853"/>
      <c r="AJ141" s="692"/>
    </row>
    <row r="142" spans="1:36" ht="33.75" customHeight="1" x14ac:dyDescent="0.25">
      <c r="A142" s="705"/>
      <c r="B142" s="705"/>
      <c r="C142" s="705"/>
      <c r="D142" s="705"/>
      <c r="E142" s="705"/>
      <c r="F142" s="705"/>
      <c r="G142" s="707"/>
      <c r="H142" s="1451"/>
      <c r="I142" s="1452"/>
      <c r="J142" s="856" t="s">
        <v>1149</v>
      </c>
      <c r="K142" s="945">
        <v>210</v>
      </c>
      <c r="L142" s="945">
        <v>210</v>
      </c>
      <c r="M142" s="945">
        <v>210</v>
      </c>
      <c r="N142" s="945">
        <v>210</v>
      </c>
      <c r="O142" s="945">
        <v>210</v>
      </c>
      <c r="P142" s="945">
        <v>210</v>
      </c>
      <c r="Q142" s="945">
        <v>210</v>
      </c>
      <c r="R142" s="945">
        <v>210</v>
      </c>
      <c r="S142" s="945">
        <v>210</v>
      </c>
      <c r="T142" s="945">
        <v>210</v>
      </c>
      <c r="U142" s="945">
        <v>210</v>
      </c>
      <c r="V142" s="945">
        <v>210</v>
      </c>
      <c r="W142" s="942">
        <f t="shared" si="27"/>
        <v>2520</v>
      </c>
      <c r="X142" s="950" t="s">
        <v>1923</v>
      </c>
      <c r="Y142" s="884">
        <v>12</v>
      </c>
      <c r="Z142" s="883" t="s">
        <v>1559</v>
      </c>
      <c r="AA142" s="885">
        <v>136</v>
      </c>
      <c r="AB142" s="886" t="s">
        <v>1561</v>
      </c>
      <c r="AC142" s="887">
        <v>11</v>
      </c>
      <c r="AD142" s="855">
        <f t="shared" ref="AD142" si="45">W142/Y142</f>
        <v>210</v>
      </c>
      <c r="AE142" s="855">
        <f t="shared" ref="AE142" si="46">Y142*AD142</f>
        <v>2520</v>
      </c>
      <c r="AF142" s="873">
        <f t="shared" si="30"/>
        <v>840</v>
      </c>
      <c r="AG142" s="873">
        <f t="shared" si="31"/>
        <v>840</v>
      </c>
      <c r="AH142" s="873">
        <f t="shared" si="32"/>
        <v>840</v>
      </c>
      <c r="AI142" s="947" t="s">
        <v>1562</v>
      </c>
      <c r="AJ142" s="692"/>
    </row>
    <row r="143" spans="1:36" ht="33.75" customHeight="1" x14ac:dyDescent="0.25">
      <c r="A143" s="705"/>
      <c r="B143" s="705"/>
      <c r="C143" s="705"/>
      <c r="D143" s="705"/>
      <c r="E143" s="705"/>
      <c r="F143" s="705"/>
      <c r="G143" s="707"/>
      <c r="H143" s="1451"/>
      <c r="I143" s="1452"/>
      <c r="J143" s="856" t="s">
        <v>1149</v>
      </c>
      <c r="K143" s="945">
        <v>420</v>
      </c>
      <c r="L143" s="945">
        <v>420</v>
      </c>
      <c r="M143" s="945">
        <v>420</v>
      </c>
      <c r="N143" s="945">
        <v>420</v>
      </c>
      <c r="O143" s="945">
        <v>420</v>
      </c>
      <c r="P143" s="945">
        <v>420</v>
      </c>
      <c r="Q143" s="945">
        <v>420</v>
      </c>
      <c r="R143" s="945">
        <v>420</v>
      </c>
      <c r="S143" s="945">
        <v>420</v>
      </c>
      <c r="T143" s="945">
        <v>420</v>
      </c>
      <c r="U143" s="945">
        <v>420</v>
      </c>
      <c r="V143" s="945">
        <v>420</v>
      </c>
      <c r="W143" s="942">
        <f t="shared" si="27"/>
        <v>5040</v>
      </c>
      <c r="X143" s="950" t="s">
        <v>1923</v>
      </c>
      <c r="Y143" s="884">
        <v>12</v>
      </c>
      <c r="Z143" s="883" t="s">
        <v>1559</v>
      </c>
      <c r="AA143" s="885">
        <v>136</v>
      </c>
      <c r="AB143" s="886" t="s">
        <v>1561</v>
      </c>
      <c r="AC143" s="887">
        <v>11</v>
      </c>
      <c r="AD143" s="855">
        <f t="shared" si="28"/>
        <v>420</v>
      </c>
      <c r="AE143" s="855">
        <f t="shared" si="29"/>
        <v>5040</v>
      </c>
      <c r="AF143" s="873">
        <f t="shared" si="30"/>
        <v>1680</v>
      </c>
      <c r="AG143" s="873">
        <f t="shared" si="31"/>
        <v>1680</v>
      </c>
      <c r="AH143" s="873">
        <f t="shared" si="32"/>
        <v>1680</v>
      </c>
      <c r="AI143" s="947" t="s">
        <v>1562</v>
      </c>
      <c r="AJ143" s="692"/>
    </row>
    <row r="144" spans="1:36" ht="32.450000000000003" customHeight="1" x14ac:dyDescent="0.25">
      <c r="A144" s="705"/>
      <c r="B144" s="705"/>
      <c r="C144" s="705"/>
      <c r="D144" s="705"/>
      <c r="E144" s="705"/>
      <c r="F144" s="705"/>
      <c r="G144" s="706"/>
      <c r="H144" s="1451" t="s">
        <v>1862</v>
      </c>
      <c r="I144" s="1452" t="s">
        <v>1559</v>
      </c>
      <c r="J144" s="856" t="s">
        <v>1148</v>
      </c>
      <c r="K144" s="889"/>
      <c r="L144" s="889"/>
      <c r="M144" s="889"/>
      <c r="N144" s="889"/>
      <c r="O144" s="889"/>
      <c r="P144" s="889"/>
      <c r="Q144" s="889"/>
      <c r="R144" s="889"/>
      <c r="S144" s="889"/>
      <c r="T144" s="889"/>
      <c r="U144" s="889"/>
      <c r="V144" s="889"/>
      <c r="W144" s="889"/>
      <c r="X144" s="856"/>
      <c r="Y144" s="856"/>
      <c r="Z144" s="856"/>
      <c r="AA144" s="856"/>
      <c r="AB144" s="853"/>
      <c r="AC144" s="856"/>
      <c r="AD144" s="855"/>
      <c r="AE144" s="855"/>
      <c r="AF144" s="855"/>
      <c r="AG144" s="855"/>
      <c r="AH144" s="855"/>
      <c r="AI144" s="853"/>
      <c r="AJ144" s="692"/>
    </row>
    <row r="145" spans="1:36" ht="28.15" customHeight="1" x14ac:dyDescent="0.25">
      <c r="A145" s="705"/>
      <c r="B145" s="705"/>
      <c r="C145" s="705"/>
      <c r="D145" s="705"/>
      <c r="E145" s="705"/>
      <c r="F145" s="705"/>
      <c r="G145" s="707"/>
      <c r="H145" s="1451"/>
      <c r="I145" s="1452"/>
      <c r="J145" s="856" t="s">
        <v>1149</v>
      </c>
      <c r="K145" s="945">
        <v>420</v>
      </c>
      <c r="L145" s="945">
        <v>420</v>
      </c>
      <c r="M145" s="945">
        <v>420</v>
      </c>
      <c r="N145" s="945">
        <v>420</v>
      </c>
      <c r="O145" s="945">
        <v>420</v>
      </c>
      <c r="P145" s="945">
        <v>420</v>
      </c>
      <c r="Q145" s="945">
        <v>420</v>
      </c>
      <c r="R145" s="945">
        <v>420</v>
      </c>
      <c r="S145" s="945">
        <v>420</v>
      </c>
      <c r="T145" s="945">
        <v>420</v>
      </c>
      <c r="U145" s="945">
        <v>420</v>
      </c>
      <c r="V145" s="945">
        <v>420</v>
      </c>
      <c r="W145" s="942">
        <f t="shared" si="27"/>
        <v>5040</v>
      </c>
      <c r="X145" s="951" t="s">
        <v>1821</v>
      </c>
      <c r="Y145" s="884">
        <v>12</v>
      </c>
      <c r="Z145" s="883" t="s">
        <v>1559</v>
      </c>
      <c r="AA145" s="885">
        <v>133</v>
      </c>
      <c r="AB145" s="886" t="s">
        <v>1561</v>
      </c>
      <c r="AC145" s="887">
        <v>11</v>
      </c>
      <c r="AD145" s="855">
        <f t="shared" ref="AD145" si="47">W145/Y145</f>
        <v>420</v>
      </c>
      <c r="AE145" s="855">
        <f t="shared" ref="AE145" si="48">Y145*AD145</f>
        <v>5040</v>
      </c>
      <c r="AF145" s="873">
        <f t="shared" si="30"/>
        <v>1680</v>
      </c>
      <c r="AG145" s="873">
        <f t="shared" si="31"/>
        <v>1680</v>
      </c>
      <c r="AH145" s="873">
        <f t="shared" si="32"/>
        <v>1680</v>
      </c>
      <c r="AI145" s="947" t="s">
        <v>1562</v>
      </c>
      <c r="AJ145" s="692"/>
    </row>
    <row r="146" spans="1:36" ht="28.15" customHeight="1" x14ac:dyDescent="0.25">
      <c r="A146" s="705"/>
      <c r="B146" s="705"/>
      <c r="C146" s="705"/>
      <c r="D146" s="705"/>
      <c r="E146" s="705"/>
      <c r="F146" s="705"/>
      <c r="G146" s="707"/>
      <c r="H146" s="1451"/>
      <c r="I146" s="1452"/>
      <c r="J146" s="856" t="s">
        <v>1149</v>
      </c>
      <c r="K146" s="945">
        <v>210</v>
      </c>
      <c r="L146" s="945">
        <v>210</v>
      </c>
      <c r="M146" s="945">
        <v>210</v>
      </c>
      <c r="N146" s="945">
        <v>210</v>
      </c>
      <c r="O146" s="945">
        <v>210</v>
      </c>
      <c r="P146" s="945">
        <v>210</v>
      </c>
      <c r="Q146" s="945">
        <v>210</v>
      </c>
      <c r="R146" s="945">
        <v>210</v>
      </c>
      <c r="S146" s="945">
        <v>210</v>
      </c>
      <c r="T146" s="945">
        <v>210</v>
      </c>
      <c r="U146" s="945">
        <v>210</v>
      </c>
      <c r="V146" s="945">
        <v>210</v>
      </c>
      <c r="W146" s="942">
        <f t="shared" si="27"/>
        <v>2520</v>
      </c>
      <c r="X146" s="950" t="s">
        <v>1923</v>
      </c>
      <c r="Y146" s="884">
        <v>12</v>
      </c>
      <c r="Z146" s="883" t="s">
        <v>1559</v>
      </c>
      <c r="AA146" s="885">
        <v>136</v>
      </c>
      <c r="AB146" s="886" t="s">
        <v>1561</v>
      </c>
      <c r="AC146" s="887">
        <v>11</v>
      </c>
      <c r="AD146" s="855">
        <f t="shared" si="28"/>
        <v>210</v>
      </c>
      <c r="AE146" s="855">
        <f t="shared" si="29"/>
        <v>2520</v>
      </c>
      <c r="AF146" s="873">
        <f t="shared" si="30"/>
        <v>840</v>
      </c>
      <c r="AG146" s="873">
        <f t="shared" si="31"/>
        <v>840</v>
      </c>
      <c r="AH146" s="873">
        <f t="shared" si="32"/>
        <v>840</v>
      </c>
      <c r="AI146" s="947" t="s">
        <v>1562</v>
      </c>
      <c r="AJ146" s="692"/>
    </row>
    <row r="147" spans="1:36" ht="32.450000000000003" customHeight="1" x14ac:dyDescent="0.25">
      <c r="A147" s="705"/>
      <c r="B147" s="705"/>
      <c r="C147" s="705"/>
      <c r="D147" s="705"/>
      <c r="E147" s="705"/>
      <c r="F147" s="705"/>
      <c r="G147" s="706"/>
      <c r="H147" s="1451" t="s">
        <v>1863</v>
      </c>
      <c r="I147" s="1452" t="s">
        <v>1559</v>
      </c>
      <c r="J147" s="856" t="s">
        <v>1148</v>
      </c>
      <c r="K147" s="889"/>
      <c r="L147" s="889"/>
      <c r="M147" s="889"/>
      <c r="N147" s="889"/>
      <c r="O147" s="889"/>
      <c r="P147" s="889"/>
      <c r="Q147" s="889"/>
      <c r="R147" s="889"/>
      <c r="S147" s="889"/>
      <c r="T147" s="889"/>
      <c r="U147" s="889"/>
      <c r="V147" s="889"/>
      <c r="W147" s="889"/>
      <c r="X147" s="856"/>
      <c r="Y147" s="856"/>
      <c r="Z147" s="856"/>
      <c r="AA147" s="856"/>
      <c r="AB147" s="853"/>
      <c r="AC147" s="856"/>
      <c r="AD147" s="855"/>
      <c r="AE147" s="855"/>
      <c r="AF147" s="855"/>
      <c r="AG147" s="855"/>
      <c r="AH147" s="855"/>
      <c r="AI147" s="853"/>
      <c r="AJ147" s="692"/>
    </row>
    <row r="148" spans="1:36" ht="28.15" customHeight="1" x14ac:dyDescent="0.25">
      <c r="A148" s="705"/>
      <c r="B148" s="705"/>
      <c r="C148" s="705"/>
      <c r="D148" s="705"/>
      <c r="E148" s="705"/>
      <c r="F148" s="705"/>
      <c r="G148" s="707"/>
      <c r="H148" s="1451"/>
      <c r="I148" s="1452"/>
      <c r="J148" s="856" t="s">
        <v>1149</v>
      </c>
      <c r="K148" s="945">
        <v>420</v>
      </c>
      <c r="L148" s="945">
        <v>420</v>
      </c>
      <c r="M148" s="945">
        <v>420</v>
      </c>
      <c r="N148" s="945">
        <v>420</v>
      </c>
      <c r="O148" s="945">
        <v>420</v>
      </c>
      <c r="P148" s="945">
        <v>420</v>
      </c>
      <c r="Q148" s="945">
        <v>420</v>
      </c>
      <c r="R148" s="945">
        <v>420</v>
      </c>
      <c r="S148" s="945">
        <v>420</v>
      </c>
      <c r="T148" s="945">
        <v>420</v>
      </c>
      <c r="U148" s="945">
        <v>420</v>
      </c>
      <c r="V148" s="945">
        <v>420</v>
      </c>
      <c r="W148" s="942">
        <f t="shared" si="27"/>
        <v>5040</v>
      </c>
      <c r="X148" s="951" t="s">
        <v>1821</v>
      </c>
      <c r="Y148" s="884">
        <v>12</v>
      </c>
      <c r="Z148" s="883" t="s">
        <v>1559</v>
      </c>
      <c r="AA148" s="885">
        <v>133</v>
      </c>
      <c r="AB148" s="886" t="s">
        <v>1561</v>
      </c>
      <c r="AC148" s="887">
        <v>11</v>
      </c>
      <c r="AD148" s="855">
        <f t="shared" ref="AD148" si="49">W148/Y148</f>
        <v>420</v>
      </c>
      <c r="AE148" s="855">
        <f t="shared" ref="AE148" si="50">Y148*AD148</f>
        <v>5040</v>
      </c>
      <c r="AF148" s="873">
        <f t="shared" si="30"/>
        <v>1680</v>
      </c>
      <c r="AG148" s="873">
        <f t="shared" si="31"/>
        <v>1680</v>
      </c>
      <c r="AH148" s="873">
        <f t="shared" si="32"/>
        <v>1680</v>
      </c>
      <c r="AI148" s="947" t="s">
        <v>1562</v>
      </c>
      <c r="AJ148" s="692"/>
    </row>
    <row r="149" spans="1:36" ht="28.15" customHeight="1" x14ac:dyDescent="0.25">
      <c r="A149" s="705"/>
      <c r="B149" s="705"/>
      <c r="C149" s="705"/>
      <c r="D149" s="705"/>
      <c r="E149" s="705"/>
      <c r="F149" s="705"/>
      <c r="G149" s="707"/>
      <c r="H149" s="1451"/>
      <c r="I149" s="1452"/>
      <c r="J149" s="856" t="s">
        <v>1149</v>
      </c>
      <c r="K149" s="945">
        <v>210</v>
      </c>
      <c r="L149" s="945">
        <v>210</v>
      </c>
      <c r="M149" s="945">
        <v>210</v>
      </c>
      <c r="N149" s="945">
        <v>210</v>
      </c>
      <c r="O149" s="945">
        <v>210</v>
      </c>
      <c r="P149" s="945">
        <v>210</v>
      </c>
      <c r="Q149" s="945">
        <v>210</v>
      </c>
      <c r="R149" s="945">
        <v>210</v>
      </c>
      <c r="S149" s="945">
        <v>210</v>
      </c>
      <c r="T149" s="945">
        <v>210</v>
      </c>
      <c r="U149" s="945">
        <v>210</v>
      </c>
      <c r="V149" s="945">
        <v>210</v>
      </c>
      <c r="W149" s="942">
        <f t="shared" si="27"/>
        <v>2520</v>
      </c>
      <c r="X149" s="950" t="s">
        <v>1923</v>
      </c>
      <c r="Y149" s="884">
        <v>12</v>
      </c>
      <c r="Z149" s="883" t="s">
        <v>1559</v>
      </c>
      <c r="AA149" s="885">
        <v>136</v>
      </c>
      <c r="AB149" s="886" t="s">
        <v>1561</v>
      </c>
      <c r="AC149" s="887">
        <v>11</v>
      </c>
      <c r="AD149" s="855">
        <f t="shared" si="28"/>
        <v>210</v>
      </c>
      <c r="AE149" s="855">
        <f t="shared" si="29"/>
        <v>2520</v>
      </c>
      <c r="AF149" s="873">
        <f t="shared" si="30"/>
        <v>840</v>
      </c>
      <c r="AG149" s="873">
        <f t="shared" si="31"/>
        <v>840</v>
      </c>
      <c r="AH149" s="873">
        <f t="shared" si="32"/>
        <v>840</v>
      </c>
      <c r="AI149" s="947" t="s">
        <v>1562</v>
      </c>
      <c r="AJ149" s="692"/>
    </row>
    <row r="150" spans="1:36" ht="32.450000000000003" customHeight="1" x14ac:dyDescent="0.25">
      <c r="A150" s="705"/>
      <c r="B150" s="705"/>
      <c r="C150" s="705"/>
      <c r="D150" s="705"/>
      <c r="E150" s="705"/>
      <c r="F150" s="705"/>
      <c r="G150" s="706"/>
      <c r="H150" s="1451" t="s">
        <v>1864</v>
      </c>
      <c r="I150" s="1452" t="s">
        <v>1559</v>
      </c>
      <c r="J150" s="856" t="s">
        <v>1148</v>
      </c>
      <c r="K150" s="889"/>
      <c r="L150" s="889"/>
      <c r="M150" s="889"/>
      <c r="N150" s="889"/>
      <c r="O150" s="889"/>
      <c r="P150" s="889"/>
      <c r="Q150" s="889"/>
      <c r="R150" s="889"/>
      <c r="S150" s="889"/>
      <c r="T150" s="889"/>
      <c r="U150" s="889"/>
      <c r="V150" s="889"/>
      <c r="W150" s="889"/>
      <c r="X150" s="856"/>
      <c r="Y150" s="856"/>
      <c r="Z150" s="856"/>
      <c r="AA150" s="856"/>
      <c r="AB150" s="853"/>
      <c r="AC150" s="856"/>
      <c r="AD150" s="855"/>
      <c r="AE150" s="855"/>
      <c r="AF150" s="855"/>
      <c r="AG150" s="855"/>
      <c r="AH150" s="855"/>
      <c r="AI150" s="853"/>
      <c r="AJ150" s="692"/>
    </row>
    <row r="151" spans="1:36" ht="28.15" customHeight="1" x14ac:dyDescent="0.25">
      <c r="A151" s="705"/>
      <c r="B151" s="705"/>
      <c r="C151" s="705"/>
      <c r="D151" s="705"/>
      <c r="E151" s="705"/>
      <c r="F151" s="705"/>
      <c r="G151" s="707"/>
      <c r="H151" s="1451"/>
      <c r="I151" s="1452"/>
      <c r="J151" s="856" t="s">
        <v>1149</v>
      </c>
      <c r="K151" s="945">
        <v>420</v>
      </c>
      <c r="L151" s="945">
        <v>420</v>
      </c>
      <c r="M151" s="945">
        <v>420</v>
      </c>
      <c r="N151" s="945">
        <v>420</v>
      </c>
      <c r="O151" s="945">
        <v>420</v>
      </c>
      <c r="P151" s="945">
        <v>420</v>
      </c>
      <c r="Q151" s="945">
        <v>420</v>
      </c>
      <c r="R151" s="945">
        <v>420</v>
      </c>
      <c r="S151" s="945">
        <v>420</v>
      </c>
      <c r="T151" s="945">
        <v>420</v>
      </c>
      <c r="U151" s="945">
        <v>420</v>
      </c>
      <c r="V151" s="945">
        <v>420</v>
      </c>
      <c r="W151" s="942">
        <f t="shared" si="27"/>
        <v>5040</v>
      </c>
      <c r="X151" s="951" t="s">
        <v>1821</v>
      </c>
      <c r="Y151" s="884">
        <v>12</v>
      </c>
      <c r="Z151" s="883" t="s">
        <v>1559</v>
      </c>
      <c r="AA151" s="885">
        <v>133</v>
      </c>
      <c r="AB151" s="886" t="s">
        <v>1561</v>
      </c>
      <c r="AC151" s="887">
        <v>11</v>
      </c>
      <c r="AD151" s="855">
        <f t="shared" ref="AD151" si="51">W151/Y151</f>
        <v>420</v>
      </c>
      <c r="AE151" s="855">
        <f t="shared" ref="AE151" si="52">Y151*AD151</f>
        <v>5040</v>
      </c>
      <c r="AF151" s="873">
        <f t="shared" si="30"/>
        <v>1680</v>
      </c>
      <c r="AG151" s="873">
        <f t="shared" si="31"/>
        <v>1680</v>
      </c>
      <c r="AH151" s="873">
        <f t="shared" si="32"/>
        <v>1680</v>
      </c>
      <c r="AI151" s="947" t="s">
        <v>1562</v>
      </c>
      <c r="AJ151" s="692"/>
    </row>
    <row r="152" spans="1:36" ht="28.15" customHeight="1" x14ac:dyDescent="0.25">
      <c r="A152" s="705"/>
      <c r="B152" s="705"/>
      <c r="C152" s="705"/>
      <c r="D152" s="705"/>
      <c r="E152" s="705"/>
      <c r="F152" s="705"/>
      <c r="G152" s="707"/>
      <c r="H152" s="1451"/>
      <c r="I152" s="1452"/>
      <c r="J152" s="856" t="s">
        <v>1149</v>
      </c>
      <c r="K152" s="945">
        <v>210</v>
      </c>
      <c r="L152" s="945">
        <v>210</v>
      </c>
      <c r="M152" s="945">
        <v>210</v>
      </c>
      <c r="N152" s="945">
        <v>210</v>
      </c>
      <c r="O152" s="945">
        <v>210</v>
      </c>
      <c r="P152" s="945">
        <v>210</v>
      </c>
      <c r="Q152" s="945">
        <v>210</v>
      </c>
      <c r="R152" s="945">
        <v>210</v>
      </c>
      <c r="S152" s="945">
        <v>210</v>
      </c>
      <c r="T152" s="945">
        <v>210</v>
      </c>
      <c r="U152" s="945">
        <v>210</v>
      </c>
      <c r="V152" s="945">
        <v>210</v>
      </c>
      <c r="W152" s="942">
        <f t="shared" si="27"/>
        <v>2520</v>
      </c>
      <c r="X152" s="950" t="s">
        <v>1923</v>
      </c>
      <c r="Y152" s="884">
        <v>12</v>
      </c>
      <c r="Z152" s="883" t="s">
        <v>1559</v>
      </c>
      <c r="AA152" s="885">
        <v>136</v>
      </c>
      <c r="AB152" s="886" t="s">
        <v>1561</v>
      </c>
      <c r="AC152" s="887">
        <v>11</v>
      </c>
      <c r="AD152" s="855">
        <f t="shared" si="28"/>
        <v>210</v>
      </c>
      <c r="AE152" s="855">
        <f t="shared" si="29"/>
        <v>2520</v>
      </c>
      <c r="AF152" s="873">
        <f t="shared" si="30"/>
        <v>840</v>
      </c>
      <c r="AG152" s="873">
        <f t="shared" si="31"/>
        <v>840</v>
      </c>
      <c r="AH152" s="873">
        <f t="shared" si="32"/>
        <v>840</v>
      </c>
      <c r="AI152" s="947" t="s">
        <v>1562</v>
      </c>
      <c r="AJ152" s="692"/>
    </row>
    <row r="153" spans="1:36" ht="32.450000000000003" customHeight="1" x14ac:dyDescent="0.25">
      <c r="A153" s="705"/>
      <c r="B153" s="705"/>
      <c r="C153" s="705"/>
      <c r="D153" s="705"/>
      <c r="E153" s="705"/>
      <c r="F153" s="705"/>
      <c r="G153" s="706"/>
      <c r="H153" s="1465" t="s">
        <v>1865</v>
      </c>
      <c r="I153" s="1452" t="s">
        <v>1559</v>
      </c>
      <c r="J153" s="856" t="s">
        <v>1148</v>
      </c>
      <c r="K153" s="889"/>
      <c r="L153" s="889"/>
      <c r="M153" s="889"/>
      <c r="N153" s="889"/>
      <c r="O153" s="889"/>
      <c r="P153" s="889"/>
      <c r="Q153" s="889"/>
      <c r="R153" s="889"/>
      <c r="S153" s="889"/>
      <c r="T153" s="889"/>
      <c r="U153" s="889"/>
      <c r="V153" s="889"/>
      <c r="W153" s="889"/>
      <c r="X153" s="856"/>
      <c r="Y153" s="856"/>
      <c r="Z153" s="856"/>
      <c r="AA153" s="856"/>
      <c r="AB153" s="853"/>
      <c r="AC153" s="856"/>
      <c r="AD153" s="855"/>
      <c r="AE153" s="855"/>
      <c r="AF153" s="855"/>
      <c r="AG153" s="855"/>
      <c r="AH153" s="855"/>
      <c r="AI153" s="853"/>
      <c r="AJ153" s="692"/>
    </row>
    <row r="154" spans="1:36" ht="28.15" customHeight="1" x14ac:dyDescent="0.25">
      <c r="A154" s="705"/>
      <c r="B154" s="705"/>
      <c r="C154" s="705"/>
      <c r="D154" s="705"/>
      <c r="E154" s="705"/>
      <c r="F154" s="705"/>
      <c r="G154" s="707"/>
      <c r="H154" s="1465"/>
      <c r="I154" s="1452"/>
      <c r="J154" s="856" t="s">
        <v>1149</v>
      </c>
      <c r="K154" s="945">
        <v>420</v>
      </c>
      <c r="L154" s="945">
        <v>420</v>
      </c>
      <c r="M154" s="945">
        <v>420</v>
      </c>
      <c r="N154" s="945">
        <v>420</v>
      </c>
      <c r="O154" s="945">
        <v>420</v>
      </c>
      <c r="P154" s="945">
        <v>420</v>
      </c>
      <c r="Q154" s="945">
        <v>420</v>
      </c>
      <c r="R154" s="945">
        <v>420</v>
      </c>
      <c r="S154" s="945">
        <v>420</v>
      </c>
      <c r="T154" s="945">
        <v>420</v>
      </c>
      <c r="U154" s="945">
        <v>420</v>
      </c>
      <c r="V154" s="945">
        <v>420</v>
      </c>
      <c r="W154" s="942">
        <f t="shared" si="27"/>
        <v>5040</v>
      </c>
      <c r="X154" s="950" t="s">
        <v>1923</v>
      </c>
      <c r="Y154" s="884">
        <v>12</v>
      </c>
      <c r="Z154" s="883" t="s">
        <v>1559</v>
      </c>
      <c r="AA154" s="885">
        <v>136</v>
      </c>
      <c r="AB154" s="886" t="s">
        <v>1561</v>
      </c>
      <c r="AC154" s="887">
        <v>11</v>
      </c>
      <c r="AD154" s="855">
        <f t="shared" ref="AD154" si="53">W154/Y154</f>
        <v>420</v>
      </c>
      <c r="AE154" s="855">
        <f t="shared" ref="AE154" si="54">Y154*AD154</f>
        <v>5040</v>
      </c>
      <c r="AF154" s="873">
        <f t="shared" si="30"/>
        <v>1680</v>
      </c>
      <c r="AG154" s="873">
        <f t="shared" si="31"/>
        <v>1680</v>
      </c>
      <c r="AH154" s="873">
        <f t="shared" si="32"/>
        <v>1680</v>
      </c>
      <c r="AI154" s="947" t="s">
        <v>1562</v>
      </c>
      <c r="AJ154" s="692"/>
    </row>
    <row r="155" spans="1:36" ht="28.15" customHeight="1" x14ac:dyDescent="0.25">
      <c r="A155" s="705"/>
      <c r="B155" s="705"/>
      <c r="C155" s="705"/>
      <c r="D155" s="705"/>
      <c r="E155" s="705"/>
      <c r="F155" s="705"/>
      <c r="G155" s="707"/>
      <c r="H155" s="1451"/>
      <c r="I155" s="1452"/>
      <c r="J155" s="856" t="s">
        <v>1149</v>
      </c>
      <c r="K155" s="945">
        <v>210</v>
      </c>
      <c r="L155" s="945">
        <v>210</v>
      </c>
      <c r="M155" s="945">
        <v>210</v>
      </c>
      <c r="N155" s="945">
        <v>210</v>
      </c>
      <c r="O155" s="945">
        <v>210</v>
      </c>
      <c r="P155" s="945">
        <v>210</v>
      </c>
      <c r="Q155" s="945">
        <v>210</v>
      </c>
      <c r="R155" s="945">
        <v>210</v>
      </c>
      <c r="S155" s="945">
        <v>210</v>
      </c>
      <c r="T155" s="945">
        <v>210</v>
      </c>
      <c r="U155" s="945">
        <v>210</v>
      </c>
      <c r="V155" s="945">
        <v>210</v>
      </c>
      <c r="W155" s="942">
        <f t="shared" si="27"/>
        <v>2520</v>
      </c>
      <c r="X155" s="950" t="s">
        <v>1923</v>
      </c>
      <c r="Y155" s="884">
        <v>12</v>
      </c>
      <c r="Z155" s="883" t="s">
        <v>1559</v>
      </c>
      <c r="AA155" s="885">
        <v>136</v>
      </c>
      <c r="AB155" s="886" t="s">
        <v>1561</v>
      </c>
      <c r="AC155" s="887">
        <v>11</v>
      </c>
      <c r="AD155" s="855">
        <f t="shared" si="28"/>
        <v>210</v>
      </c>
      <c r="AE155" s="855">
        <f t="shared" si="29"/>
        <v>2520</v>
      </c>
      <c r="AF155" s="873">
        <f t="shared" si="30"/>
        <v>840</v>
      </c>
      <c r="AG155" s="873">
        <f t="shared" si="31"/>
        <v>840</v>
      </c>
      <c r="AH155" s="873">
        <f t="shared" si="32"/>
        <v>840</v>
      </c>
      <c r="AI155" s="947" t="s">
        <v>1562</v>
      </c>
      <c r="AJ155" s="692"/>
    </row>
    <row r="156" spans="1:36" ht="32.450000000000003" customHeight="1" x14ac:dyDescent="0.25">
      <c r="A156" s="705"/>
      <c r="B156" s="705"/>
      <c r="C156" s="705"/>
      <c r="D156" s="705"/>
      <c r="E156" s="705"/>
      <c r="F156" s="705"/>
      <c r="G156" s="706"/>
      <c r="H156" s="1451" t="s">
        <v>1866</v>
      </c>
      <c r="I156" s="1452" t="s">
        <v>1559</v>
      </c>
      <c r="J156" s="856" t="s">
        <v>1148</v>
      </c>
      <c r="K156" s="889"/>
      <c r="L156" s="889"/>
      <c r="M156" s="889"/>
      <c r="N156" s="889"/>
      <c r="O156" s="889"/>
      <c r="P156" s="889"/>
      <c r="Q156" s="889"/>
      <c r="R156" s="889"/>
      <c r="S156" s="889"/>
      <c r="T156" s="889"/>
      <c r="U156" s="889"/>
      <c r="V156" s="889"/>
      <c r="W156" s="889"/>
      <c r="X156" s="856"/>
      <c r="Y156" s="856"/>
      <c r="Z156" s="856"/>
      <c r="AA156" s="856"/>
      <c r="AB156" s="853"/>
      <c r="AC156" s="856"/>
      <c r="AD156" s="855"/>
      <c r="AE156" s="855"/>
      <c r="AF156" s="855"/>
      <c r="AG156" s="855"/>
      <c r="AH156" s="855"/>
      <c r="AI156" s="853"/>
      <c r="AJ156" s="692"/>
    </row>
    <row r="157" spans="1:36" ht="28.15" customHeight="1" x14ac:dyDescent="0.25">
      <c r="A157" s="705"/>
      <c r="B157" s="705"/>
      <c r="C157" s="705"/>
      <c r="D157" s="705"/>
      <c r="E157" s="705"/>
      <c r="F157" s="705"/>
      <c r="G157" s="707"/>
      <c r="H157" s="1451"/>
      <c r="I157" s="1452"/>
      <c r="J157" s="856" t="s">
        <v>1149</v>
      </c>
      <c r="K157" s="945">
        <v>420</v>
      </c>
      <c r="L157" s="945">
        <v>420</v>
      </c>
      <c r="M157" s="945">
        <v>420</v>
      </c>
      <c r="N157" s="945">
        <v>420</v>
      </c>
      <c r="O157" s="945">
        <v>420</v>
      </c>
      <c r="P157" s="945">
        <v>420</v>
      </c>
      <c r="Q157" s="945">
        <v>420</v>
      </c>
      <c r="R157" s="945">
        <v>420</v>
      </c>
      <c r="S157" s="945">
        <v>420</v>
      </c>
      <c r="T157" s="945">
        <v>420</v>
      </c>
      <c r="U157" s="945">
        <v>420</v>
      </c>
      <c r="V157" s="945">
        <v>420</v>
      </c>
      <c r="W157" s="942">
        <f t="shared" si="27"/>
        <v>5040</v>
      </c>
      <c r="X157" s="950" t="s">
        <v>1923</v>
      </c>
      <c r="Y157" s="884">
        <v>12</v>
      </c>
      <c r="Z157" s="883" t="s">
        <v>1559</v>
      </c>
      <c r="AA157" s="885">
        <v>136</v>
      </c>
      <c r="AB157" s="886" t="s">
        <v>1561</v>
      </c>
      <c r="AC157" s="887">
        <v>11</v>
      </c>
      <c r="AD157" s="855">
        <f t="shared" ref="AD157" si="55">W157/Y157</f>
        <v>420</v>
      </c>
      <c r="AE157" s="855">
        <f t="shared" ref="AE157" si="56">Y157*AD157</f>
        <v>5040</v>
      </c>
      <c r="AF157" s="873">
        <f t="shared" si="30"/>
        <v>1680</v>
      </c>
      <c r="AG157" s="873">
        <f t="shared" si="31"/>
        <v>1680</v>
      </c>
      <c r="AH157" s="873">
        <f t="shared" si="32"/>
        <v>1680</v>
      </c>
      <c r="AI157" s="947" t="s">
        <v>1562</v>
      </c>
      <c r="AJ157" s="692"/>
    </row>
    <row r="158" spans="1:36" ht="28.15" customHeight="1" x14ac:dyDescent="0.25">
      <c r="A158" s="705"/>
      <c r="B158" s="705"/>
      <c r="C158" s="705"/>
      <c r="D158" s="705"/>
      <c r="E158" s="705"/>
      <c r="F158" s="705"/>
      <c r="G158" s="707"/>
      <c r="H158" s="1451"/>
      <c r="I158" s="1452"/>
      <c r="J158" s="856" t="s">
        <v>1149</v>
      </c>
      <c r="K158" s="945">
        <v>210</v>
      </c>
      <c r="L158" s="945">
        <v>210</v>
      </c>
      <c r="M158" s="945">
        <v>210</v>
      </c>
      <c r="N158" s="945">
        <v>210</v>
      </c>
      <c r="O158" s="945">
        <v>210</v>
      </c>
      <c r="P158" s="945">
        <v>210</v>
      </c>
      <c r="Q158" s="945">
        <v>210</v>
      </c>
      <c r="R158" s="945">
        <v>210</v>
      </c>
      <c r="S158" s="945">
        <v>210</v>
      </c>
      <c r="T158" s="945">
        <v>210</v>
      </c>
      <c r="U158" s="945">
        <v>210</v>
      </c>
      <c r="V158" s="945">
        <v>210</v>
      </c>
      <c r="W158" s="942">
        <f t="shared" si="27"/>
        <v>2520</v>
      </c>
      <c r="X158" s="950" t="s">
        <v>1923</v>
      </c>
      <c r="Y158" s="884">
        <v>12</v>
      </c>
      <c r="Z158" s="883" t="s">
        <v>1559</v>
      </c>
      <c r="AA158" s="885">
        <v>136</v>
      </c>
      <c r="AB158" s="886" t="s">
        <v>1561</v>
      </c>
      <c r="AC158" s="887">
        <v>11</v>
      </c>
      <c r="AD158" s="855">
        <f t="shared" si="28"/>
        <v>210</v>
      </c>
      <c r="AE158" s="855">
        <f t="shared" si="29"/>
        <v>2520</v>
      </c>
      <c r="AF158" s="873">
        <f t="shared" si="30"/>
        <v>840</v>
      </c>
      <c r="AG158" s="873">
        <f t="shared" si="31"/>
        <v>840</v>
      </c>
      <c r="AH158" s="873">
        <f t="shared" si="32"/>
        <v>840</v>
      </c>
      <c r="AI158" s="947" t="s">
        <v>1562</v>
      </c>
      <c r="AJ158" s="692"/>
    </row>
    <row r="159" spans="1:36" ht="32.450000000000003" customHeight="1" x14ac:dyDescent="0.25">
      <c r="A159" s="705"/>
      <c r="B159" s="705"/>
      <c r="C159" s="705"/>
      <c r="D159" s="705"/>
      <c r="E159" s="705"/>
      <c r="F159" s="705"/>
      <c r="G159" s="706"/>
      <c r="H159" s="1451" t="s">
        <v>1867</v>
      </c>
      <c r="I159" s="1452" t="s">
        <v>1559</v>
      </c>
      <c r="J159" s="856" t="s">
        <v>1148</v>
      </c>
      <c r="K159" s="889"/>
      <c r="L159" s="889"/>
      <c r="M159" s="889"/>
      <c r="N159" s="889"/>
      <c r="O159" s="889"/>
      <c r="P159" s="889"/>
      <c r="Q159" s="889"/>
      <c r="R159" s="889"/>
      <c r="S159" s="889"/>
      <c r="T159" s="889"/>
      <c r="U159" s="889"/>
      <c r="V159" s="889"/>
      <c r="W159" s="889"/>
      <c r="X159" s="856"/>
      <c r="Y159" s="856"/>
      <c r="Z159" s="856"/>
      <c r="AA159" s="856"/>
      <c r="AB159" s="853"/>
      <c r="AC159" s="856"/>
      <c r="AD159" s="855"/>
      <c r="AE159" s="855"/>
      <c r="AF159" s="855"/>
      <c r="AG159" s="855"/>
      <c r="AH159" s="855"/>
      <c r="AI159" s="853"/>
      <c r="AJ159" s="692"/>
    </row>
    <row r="160" spans="1:36" ht="28.15" customHeight="1" x14ac:dyDescent="0.25">
      <c r="A160" s="705"/>
      <c r="B160" s="705"/>
      <c r="C160" s="705"/>
      <c r="D160" s="705"/>
      <c r="E160" s="705"/>
      <c r="F160" s="705"/>
      <c r="G160" s="707"/>
      <c r="H160" s="1451"/>
      <c r="I160" s="1452"/>
      <c r="J160" s="856" t="s">
        <v>1149</v>
      </c>
      <c r="K160" s="945">
        <v>210</v>
      </c>
      <c r="L160" s="945">
        <v>210</v>
      </c>
      <c r="M160" s="945">
        <v>210</v>
      </c>
      <c r="N160" s="945">
        <v>210</v>
      </c>
      <c r="O160" s="945">
        <v>210</v>
      </c>
      <c r="P160" s="945">
        <v>210</v>
      </c>
      <c r="Q160" s="945">
        <v>210</v>
      </c>
      <c r="R160" s="945">
        <v>210</v>
      </c>
      <c r="S160" s="945">
        <v>210</v>
      </c>
      <c r="T160" s="945">
        <v>210</v>
      </c>
      <c r="U160" s="945">
        <v>210</v>
      </c>
      <c r="V160" s="945">
        <v>210</v>
      </c>
      <c r="W160" s="942">
        <f t="shared" si="27"/>
        <v>2520</v>
      </c>
      <c r="X160" s="951" t="s">
        <v>1821</v>
      </c>
      <c r="Y160" s="884">
        <v>12</v>
      </c>
      <c r="Z160" s="883" t="s">
        <v>1559</v>
      </c>
      <c r="AA160" s="885">
        <v>133</v>
      </c>
      <c r="AB160" s="886" t="s">
        <v>1561</v>
      </c>
      <c r="AC160" s="887">
        <v>11</v>
      </c>
      <c r="AD160" s="855">
        <f t="shared" ref="AD160" si="57">W160/Y160</f>
        <v>210</v>
      </c>
      <c r="AE160" s="855">
        <f t="shared" ref="AE160" si="58">Y160*AD160</f>
        <v>2520</v>
      </c>
      <c r="AF160" s="873">
        <f t="shared" si="30"/>
        <v>840</v>
      </c>
      <c r="AG160" s="873">
        <f t="shared" si="31"/>
        <v>840</v>
      </c>
      <c r="AH160" s="873">
        <f t="shared" si="32"/>
        <v>840</v>
      </c>
      <c r="AI160" s="947" t="s">
        <v>1562</v>
      </c>
      <c r="AJ160" s="692"/>
    </row>
    <row r="161" spans="1:36" ht="28.15" customHeight="1" x14ac:dyDescent="0.25">
      <c r="A161" s="705"/>
      <c r="B161" s="705"/>
      <c r="C161" s="705"/>
      <c r="D161" s="705"/>
      <c r="E161" s="705"/>
      <c r="F161" s="705"/>
      <c r="G161" s="707"/>
      <c r="H161" s="1451"/>
      <c r="I161" s="1452"/>
      <c r="J161" s="856" t="s">
        <v>1149</v>
      </c>
      <c r="K161" s="945">
        <v>420</v>
      </c>
      <c r="L161" s="945">
        <v>420</v>
      </c>
      <c r="M161" s="945">
        <v>420</v>
      </c>
      <c r="N161" s="945">
        <v>420</v>
      </c>
      <c r="O161" s="945">
        <v>420</v>
      </c>
      <c r="P161" s="945">
        <v>420</v>
      </c>
      <c r="Q161" s="945">
        <v>420</v>
      </c>
      <c r="R161" s="945">
        <v>420</v>
      </c>
      <c r="S161" s="945">
        <v>420</v>
      </c>
      <c r="T161" s="945">
        <v>420</v>
      </c>
      <c r="U161" s="945">
        <v>420</v>
      </c>
      <c r="V161" s="945">
        <v>420</v>
      </c>
      <c r="W161" s="942">
        <f t="shared" si="27"/>
        <v>5040</v>
      </c>
      <c r="X161" s="950" t="s">
        <v>1923</v>
      </c>
      <c r="Y161" s="884">
        <v>12</v>
      </c>
      <c r="Z161" s="883" t="s">
        <v>1559</v>
      </c>
      <c r="AA161" s="885">
        <v>136</v>
      </c>
      <c r="AB161" s="886" t="s">
        <v>1561</v>
      </c>
      <c r="AC161" s="887">
        <v>11</v>
      </c>
      <c r="AD161" s="855">
        <f t="shared" si="28"/>
        <v>420</v>
      </c>
      <c r="AE161" s="855">
        <f t="shared" si="29"/>
        <v>5040</v>
      </c>
      <c r="AF161" s="873">
        <f t="shared" si="30"/>
        <v>1680</v>
      </c>
      <c r="AG161" s="873">
        <f t="shared" si="31"/>
        <v>1680</v>
      </c>
      <c r="AH161" s="873">
        <f t="shared" si="32"/>
        <v>1680</v>
      </c>
      <c r="AI161" s="947" t="s">
        <v>1562</v>
      </c>
      <c r="AJ161" s="692"/>
    </row>
    <row r="162" spans="1:36" ht="36" customHeight="1" x14ac:dyDescent="0.25">
      <c r="A162" s="705"/>
      <c r="B162" s="705"/>
      <c r="C162" s="705"/>
      <c r="D162" s="705"/>
      <c r="E162" s="705"/>
      <c r="F162" s="705"/>
      <c r="G162" s="706"/>
      <c r="H162" s="1456" t="s">
        <v>1784</v>
      </c>
      <c r="I162" s="1478"/>
      <c r="J162" s="701" t="s">
        <v>1148</v>
      </c>
      <c r="K162" s="702">
        <f t="shared" ref="K162:V162" si="59">SUMIF($J164:$J171,$J$162,K164:K171)</f>
        <v>230</v>
      </c>
      <c r="L162" s="702">
        <f t="shared" si="59"/>
        <v>355</v>
      </c>
      <c r="M162" s="702">
        <f t="shared" si="59"/>
        <v>375</v>
      </c>
      <c r="N162" s="702">
        <f t="shared" si="59"/>
        <v>410</v>
      </c>
      <c r="O162" s="702">
        <f t="shared" si="59"/>
        <v>375</v>
      </c>
      <c r="P162" s="702">
        <f t="shared" si="59"/>
        <v>365</v>
      </c>
      <c r="Q162" s="702">
        <f t="shared" si="59"/>
        <v>380</v>
      </c>
      <c r="R162" s="702">
        <f t="shared" si="59"/>
        <v>405</v>
      </c>
      <c r="S162" s="702">
        <f t="shared" si="59"/>
        <v>380</v>
      </c>
      <c r="T162" s="702">
        <f t="shared" si="59"/>
        <v>365</v>
      </c>
      <c r="U162" s="702">
        <f t="shared" si="59"/>
        <v>380</v>
      </c>
      <c r="V162" s="702">
        <f t="shared" si="59"/>
        <v>236</v>
      </c>
      <c r="W162" s="877">
        <f t="shared" si="1"/>
        <v>4256</v>
      </c>
      <c r="X162" s="863"/>
      <c r="Y162" s="863"/>
      <c r="Z162" s="863"/>
      <c r="AA162" s="863"/>
      <c r="AB162" s="690"/>
      <c r="AC162" s="869"/>
      <c r="AD162" s="690"/>
      <c r="AE162" s="690"/>
      <c r="AF162" s="690"/>
      <c r="AG162" s="690"/>
      <c r="AH162" s="690"/>
      <c r="AI162" s="690"/>
    </row>
    <row r="163" spans="1:36" ht="30.75" customHeight="1" x14ac:dyDescent="0.25">
      <c r="A163" s="705"/>
      <c r="B163" s="705"/>
      <c r="C163" s="705"/>
      <c r="D163" s="705"/>
      <c r="E163" s="705"/>
      <c r="F163" s="705"/>
      <c r="G163" s="707"/>
      <c r="H163" s="1456"/>
      <c r="I163" s="1478"/>
      <c r="J163" s="701" t="s">
        <v>1149</v>
      </c>
      <c r="K163" s="683">
        <f>SUMIF($J164:$J200,$J$163,K164:K200)</f>
        <v>238414</v>
      </c>
      <c r="L163" s="683">
        <f t="shared" ref="L163:V163" si="60">SUMIF($J164:$J200,$J$163,L164:L200)</f>
        <v>178826</v>
      </c>
      <c r="M163" s="683">
        <f t="shared" si="60"/>
        <v>178406</v>
      </c>
      <c r="N163" s="683">
        <f t="shared" si="60"/>
        <v>178826</v>
      </c>
      <c r="O163" s="683">
        <f t="shared" si="60"/>
        <v>178406</v>
      </c>
      <c r="P163" s="683">
        <f t="shared" si="60"/>
        <v>178826</v>
      </c>
      <c r="Q163" s="683">
        <f t="shared" si="60"/>
        <v>298572</v>
      </c>
      <c r="R163" s="683">
        <f t="shared" si="60"/>
        <v>178826</v>
      </c>
      <c r="S163" s="683">
        <f t="shared" si="60"/>
        <v>178406</v>
      </c>
      <c r="T163" s="683">
        <f t="shared" si="60"/>
        <v>178826</v>
      </c>
      <c r="U163" s="683">
        <f t="shared" si="60"/>
        <v>169906</v>
      </c>
      <c r="V163" s="683">
        <f t="shared" si="60"/>
        <v>233409</v>
      </c>
      <c r="W163" s="703">
        <f t="shared" si="1"/>
        <v>2369649</v>
      </c>
      <c r="X163" s="712"/>
      <c r="Y163" s="712"/>
      <c r="Z163" s="712"/>
      <c r="AA163" s="712"/>
      <c r="AB163" s="684"/>
      <c r="AC163" s="871"/>
      <c r="AD163" s="691"/>
      <c r="AE163" s="691"/>
      <c r="AF163" s="691"/>
      <c r="AG163" s="691"/>
      <c r="AH163" s="691"/>
      <c r="AI163" s="684"/>
    </row>
    <row r="164" spans="1:36" ht="54.6" customHeight="1" x14ac:dyDescent="0.25">
      <c r="A164" s="705"/>
      <c r="B164" s="705"/>
      <c r="C164" s="705"/>
      <c r="D164" s="705"/>
      <c r="E164" s="705"/>
      <c r="F164" s="705"/>
      <c r="G164" s="706"/>
      <c r="H164" s="1451" t="s">
        <v>1568</v>
      </c>
      <c r="I164" s="1452" t="s">
        <v>1559</v>
      </c>
      <c r="J164" s="856" t="s">
        <v>1148</v>
      </c>
      <c r="K164" s="889">
        <v>230</v>
      </c>
      <c r="L164" s="889">
        <v>355</v>
      </c>
      <c r="M164" s="889">
        <v>375</v>
      </c>
      <c r="N164" s="889">
        <v>410</v>
      </c>
      <c r="O164" s="889">
        <v>375</v>
      </c>
      <c r="P164" s="889">
        <v>365</v>
      </c>
      <c r="Q164" s="889">
        <v>380</v>
      </c>
      <c r="R164" s="889">
        <v>405</v>
      </c>
      <c r="S164" s="889">
        <v>380</v>
      </c>
      <c r="T164" s="889">
        <v>365</v>
      </c>
      <c r="U164" s="889">
        <v>380</v>
      </c>
      <c r="V164" s="889">
        <v>236</v>
      </c>
      <c r="W164" s="879">
        <f t="shared" si="1"/>
        <v>4256</v>
      </c>
      <c r="X164" s="856"/>
      <c r="Y164" s="856"/>
      <c r="Z164" s="856"/>
      <c r="AA164" s="856"/>
      <c r="AB164" s="853"/>
      <c r="AC164" s="856"/>
      <c r="AD164" s="853"/>
      <c r="AE164" s="853"/>
      <c r="AF164" s="853"/>
      <c r="AG164" s="853"/>
      <c r="AH164" s="853"/>
      <c r="AI164" s="853"/>
      <c r="AJ164" s="692"/>
    </row>
    <row r="165" spans="1:36" ht="67.150000000000006" customHeight="1" x14ac:dyDescent="0.25">
      <c r="A165" s="705"/>
      <c r="B165" s="705"/>
      <c r="C165" s="705"/>
      <c r="D165" s="705"/>
      <c r="E165" s="705"/>
      <c r="F165" s="705"/>
      <c r="G165" s="707"/>
      <c r="H165" s="1451"/>
      <c r="I165" s="1452"/>
      <c r="J165" s="856" t="s">
        <v>1149</v>
      </c>
      <c r="K165" s="952">
        <v>183924</v>
      </c>
      <c r="L165" s="952">
        <v>123916</v>
      </c>
      <c r="M165" s="952">
        <v>123916</v>
      </c>
      <c r="N165" s="952">
        <v>123916</v>
      </c>
      <c r="O165" s="952">
        <v>123916</v>
      </c>
      <c r="P165" s="952">
        <v>123916</v>
      </c>
      <c r="Q165" s="952">
        <v>244082</v>
      </c>
      <c r="R165" s="952">
        <v>123916</v>
      </c>
      <c r="S165" s="952">
        <v>123916</v>
      </c>
      <c r="T165" s="952">
        <v>123916</v>
      </c>
      <c r="U165" s="952">
        <v>123916</v>
      </c>
      <c r="V165" s="952">
        <v>186999</v>
      </c>
      <c r="W165" s="953">
        <f>SUM(K165:V165)</f>
        <v>1730249</v>
      </c>
      <c r="X165" s="883" t="s">
        <v>1558</v>
      </c>
      <c r="Y165" s="884">
        <v>58</v>
      </c>
      <c r="Z165" s="883" t="s">
        <v>1559</v>
      </c>
      <c r="AA165" s="885" t="s">
        <v>1560</v>
      </c>
      <c r="AB165" s="886" t="s">
        <v>1561</v>
      </c>
      <c r="AC165" s="887">
        <v>11</v>
      </c>
      <c r="AD165" s="855">
        <f>W165/Y165</f>
        <v>29831.879310344826</v>
      </c>
      <c r="AE165" s="855">
        <f>AD165*Y165</f>
        <v>1730249</v>
      </c>
      <c r="AF165" s="873">
        <f t="shared" ref="AF165:AF179" si="61">K165+L165+M165+N165</f>
        <v>555672</v>
      </c>
      <c r="AG165" s="873">
        <f>O165+P165+Q165+R165</f>
        <v>615830</v>
      </c>
      <c r="AH165" s="873">
        <f>S165+T165+U165+V165</f>
        <v>558747</v>
      </c>
      <c r="AI165" s="947" t="s">
        <v>1562</v>
      </c>
      <c r="AJ165" s="692"/>
    </row>
    <row r="166" spans="1:36" ht="37.9" customHeight="1" x14ac:dyDescent="0.25">
      <c r="A166" s="705"/>
      <c r="B166" s="705"/>
      <c r="C166" s="705"/>
      <c r="D166" s="705"/>
      <c r="E166" s="705"/>
      <c r="F166" s="705"/>
      <c r="G166" s="706"/>
      <c r="H166" s="1451" t="s">
        <v>1795</v>
      </c>
      <c r="I166" s="1452" t="s">
        <v>1559</v>
      </c>
      <c r="J166" s="856" t="s">
        <v>1148</v>
      </c>
      <c r="K166" s="889"/>
      <c r="L166" s="889"/>
      <c r="M166" s="889"/>
      <c r="N166" s="889"/>
      <c r="O166" s="889"/>
      <c r="P166" s="889"/>
      <c r="Q166" s="889"/>
      <c r="R166" s="889"/>
      <c r="S166" s="889"/>
      <c r="T166" s="889"/>
      <c r="U166" s="889"/>
      <c r="V166" s="889"/>
      <c r="W166" s="889"/>
      <c r="X166" s="889"/>
      <c r="Y166" s="889"/>
      <c r="Z166" s="856"/>
      <c r="AA166" s="856"/>
      <c r="AB166" s="853"/>
      <c r="AC166" s="856"/>
      <c r="AD166" s="855"/>
      <c r="AE166" s="855"/>
      <c r="AF166" s="855"/>
      <c r="AG166" s="855"/>
      <c r="AH166" s="855"/>
      <c r="AI166" s="853"/>
      <c r="AJ166" s="692"/>
    </row>
    <row r="167" spans="1:36" ht="40.9" customHeight="1" x14ac:dyDescent="0.25">
      <c r="A167" s="705"/>
      <c r="B167" s="705"/>
      <c r="C167" s="705"/>
      <c r="D167" s="705"/>
      <c r="E167" s="705"/>
      <c r="F167" s="705"/>
      <c r="G167" s="707"/>
      <c r="H167" s="1451"/>
      <c r="I167" s="1452"/>
      <c r="J167" s="856" t="s">
        <v>1149</v>
      </c>
      <c r="K167" s="952">
        <v>47000</v>
      </c>
      <c r="L167" s="952">
        <v>47000</v>
      </c>
      <c r="M167" s="952">
        <v>47000</v>
      </c>
      <c r="N167" s="952">
        <v>47000</v>
      </c>
      <c r="O167" s="952">
        <v>47000</v>
      </c>
      <c r="P167" s="952">
        <v>47000</v>
      </c>
      <c r="Q167" s="952">
        <v>47000</v>
      </c>
      <c r="R167" s="952">
        <v>47000</v>
      </c>
      <c r="S167" s="952">
        <v>47000</v>
      </c>
      <c r="T167" s="952">
        <v>47000</v>
      </c>
      <c r="U167" s="952">
        <v>38500</v>
      </c>
      <c r="V167" s="952">
        <v>38500</v>
      </c>
      <c r="W167" s="953">
        <f t="shared" ref="W167:W200" si="62">SUM(K167:V167)</f>
        <v>547000</v>
      </c>
      <c r="X167" s="883" t="s">
        <v>1558</v>
      </c>
      <c r="Y167" s="884">
        <v>12</v>
      </c>
      <c r="Z167" s="883" t="s">
        <v>1559</v>
      </c>
      <c r="AA167" s="885">
        <v>29</v>
      </c>
      <c r="AB167" s="886" t="s">
        <v>1561</v>
      </c>
      <c r="AC167" s="887">
        <v>11</v>
      </c>
      <c r="AD167" s="855">
        <f t="shared" ref="AD167:AD200" si="63">W167/Y167</f>
        <v>45583.333333333336</v>
      </c>
      <c r="AE167" s="855">
        <f t="shared" ref="AE167:AE200" si="64">AD167*Y167</f>
        <v>547000</v>
      </c>
      <c r="AF167" s="873">
        <f t="shared" si="61"/>
        <v>188000</v>
      </c>
      <c r="AG167" s="873">
        <f t="shared" ref="AG167:AG200" si="65">O167+P167+Q167+R167</f>
        <v>188000</v>
      </c>
      <c r="AH167" s="873">
        <f t="shared" ref="AH167:AH200" si="66">S167+T167+U167+V167</f>
        <v>171000</v>
      </c>
      <c r="AI167" s="947" t="s">
        <v>1562</v>
      </c>
      <c r="AJ167" s="692"/>
    </row>
    <row r="168" spans="1:36" ht="18" customHeight="1" x14ac:dyDescent="0.25">
      <c r="A168" s="705"/>
      <c r="B168" s="705"/>
      <c r="C168" s="705"/>
      <c r="D168" s="705"/>
      <c r="E168" s="705"/>
      <c r="F168" s="705"/>
      <c r="G168" s="706"/>
      <c r="H168" s="1453" t="s">
        <v>1900</v>
      </c>
      <c r="I168" s="856"/>
      <c r="J168" s="856" t="s">
        <v>1148</v>
      </c>
      <c r="K168" s="889"/>
      <c r="L168" s="889"/>
      <c r="M168" s="889"/>
      <c r="N168" s="889"/>
      <c r="O168" s="889"/>
      <c r="P168" s="889"/>
      <c r="Q168" s="889"/>
      <c r="R168" s="889"/>
      <c r="S168" s="889"/>
      <c r="T168" s="889"/>
      <c r="U168" s="889"/>
      <c r="V168" s="889"/>
      <c r="W168" s="889"/>
      <c r="X168" s="856"/>
      <c r="Y168" s="856"/>
      <c r="Z168" s="856"/>
      <c r="AA168" s="856"/>
      <c r="AB168" s="853"/>
      <c r="AC168" s="856"/>
      <c r="AD168" s="855"/>
      <c r="AE168" s="855"/>
      <c r="AF168" s="855"/>
      <c r="AG168" s="855"/>
      <c r="AH168" s="855"/>
      <c r="AI168" s="853"/>
      <c r="AJ168" s="692"/>
    </row>
    <row r="169" spans="1:36" ht="16.149999999999999" customHeight="1" x14ac:dyDescent="0.25">
      <c r="A169" s="705"/>
      <c r="B169" s="705"/>
      <c r="C169" s="705"/>
      <c r="D169" s="705"/>
      <c r="E169" s="705"/>
      <c r="F169" s="705"/>
      <c r="G169" s="707"/>
      <c r="H169" s="1454"/>
      <c r="I169" s="856"/>
      <c r="J169" s="856" t="s">
        <v>1149</v>
      </c>
      <c r="K169" s="890">
        <v>840</v>
      </c>
      <c r="L169" s="890">
        <v>420</v>
      </c>
      <c r="M169" s="890">
        <v>840</v>
      </c>
      <c r="N169" s="890">
        <v>420</v>
      </c>
      <c r="O169" s="890">
        <v>840</v>
      </c>
      <c r="P169" s="890">
        <v>420</v>
      </c>
      <c r="Q169" s="890">
        <v>840</v>
      </c>
      <c r="R169" s="890">
        <v>420</v>
      </c>
      <c r="S169" s="890">
        <v>840</v>
      </c>
      <c r="T169" s="890">
        <v>420</v>
      </c>
      <c r="U169" s="890">
        <v>840</v>
      </c>
      <c r="V169" s="890">
        <v>420</v>
      </c>
      <c r="W169" s="953">
        <f t="shared" si="62"/>
        <v>7560</v>
      </c>
      <c r="X169" s="909" t="s">
        <v>1815</v>
      </c>
      <c r="Y169" s="884">
        <v>18</v>
      </c>
      <c r="Z169" s="884"/>
      <c r="AA169" s="884">
        <v>133</v>
      </c>
      <c r="AB169" s="907"/>
      <c r="AC169" s="908">
        <v>11</v>
      </c>
      <c r="AD169" s="855">
        <f t="shared" si="63"/>
        <v>420</v>
      </c>
      <c r="AE169" s="855">
        <f t="shared" si="64"/>
        <v>7560</v>
      </c>
      <c r="AF169" s="873">
        <f t="shared" si="61"/>
        <v>2520</v>
      </c>
      <c r="AG169" s="873">
        <f t="shared" si="65"/>
        <v>2520</v>
      </c>
      <c r="AH169" s="873">
        <f t="shared" si="66"/>
        <v>2520</v>
      </c>
      <c r="AI169" s="907"/>
      <c r="AJ169" s="692"/>
    </row>
    <row r="170" spans="1:36" ht="22.9" customHeight="1" x14ac:dyDescent="0.25">
      <c r="A170" s="705"/>
      <c r="B170" s="705"/>
      <c r="C170" s="705"/>
      <c r="D170" s="705"/>
      <c r="E170" s="705"/>
      <c r="F170" s="705"/>
      <c r="G170" s="706"/>
      <c r="H170" s="1454"/>
      <c r="I170" s="856"/>
      <c r="J170" s="856" t="s">
        <v>1149</v>
      </c>
      <c r="K170" s="954"/>
      <c r="L170" s="890">
        <v>840</v>
      </c>
      <c r="M170" s="954"/>
      <c r="N170" s="890">
        <v>840</v>
      </c>
      <c r="O170" s="954"/>
      <c r="P170" s="890">
        <v>840</v>
      </c>
      <c r="Q170" s="954"/>
      <c r="R170" s="890">
        <v>840</v>
      </c>
      <c r="S170" s="954"/>
      <c r="T170" s="890">
        <v>840</v>
      </c>
      <c r="U170" s="954"/>
      <c r="V170" s="890">
        <v>840</v>
      </c>
      <c r="W170" s="953">
        <f t="shared" si="62"/>
        <v>5040</v>
      </c>
      <c r="X170" s="856" t="s">
        <v>1925</v>
      </c>
      <c r="Y170" s="884">
        <v>6</v>
      </c>
      <c r="Z170" s="884"/>
      <c r="AA170" s="884">
        <v>133</v>
      </c>
      <c r="AB170" s="907"/>
      <c r="AC170" s="908">
        <v>11</v>
      </c>
      <c r="AD170" s="855">
        <f t="shared" si="63"/>
        <v>840</v>
      </c>
      <c r="AE170" s="855">
        <f t="shared" si="64"/>
        <v>5040</v>
      </c>
      <c r="AF170" s="873">
        <f t="shared" si="61"/>
        <v>1680</v>
      </c>
      <c r="AG170" s="873">
        <f t="shared" si="65"/>
        <v>1680</v>
      </c>
      <c r="AH170" s="873">
        <f t="shared" si="66"/>
        <v>1680</v>
      </c>
      <c r="AI170" s="853"/>
      <c r="AJ170" s="692"/>
    </row>
    <row r="171" spans="1:36" ht="27" customHeight="1" x14ac:dyDescent="0.25">
      <c r="A171" s="705"/>
      <c r="B171" s="705"/>
      <c r="C171" s="705"/>
      <c r="D171" s="705"/>
      <c r="E171" s="705"/>
      <c r="F171" s="705"/>
      <c r="G171" s="707"/>
      <c r="H171" s="1455"/>
      <c r="I171" s="856"/>
      <c r="J171" s="856" t="s">
        <v>1149</v>
      </c>
      <c r="K171" s="890">
        <v>350</v>
      </c>
      <c r="L171" s="890">
        <v>350</v>
      </c>
      <c r="M171" s="890">
        <v>350</v>
      </c>
      <c r="N171" s="890">
        <v>350</v>
      </c>
      <c r="O171" s="890">
        <v>350</v>
      </c>
      <c r="P171" s="890">
        <v>350</v>
      </c>
      <c r="Q171" s="890">
        <v>350</v>
      </c>
      <c r="R171" s="890">
        <v>350</v>
      </c>
      <c r="S171" s="890">
        <v>350</v>
      </c>
      <c r="T171" s="890">
        <v>350</v>
      </c>
      <c r="U171" s="890">
        <v>350</v>
      </c>
      <c r="V171" s="890">
        <v>350</v>
      </c>
      <c r="W171" s="953">
        <f t="shared" si="62"/>
        <v>4200</v>
      </c>
      <c r="X171" s="909" t="s">
        <v>1797</v>
      </c>
      <c r="Y171" s="884">
        <v>48</v>
      </c>
      <c r="Z171" s="947" t="s">
        <v>1567</v>
      </c>
      <c r="AA171" s="884">
        <v>262</v>
      </c>
      <c r="AB171" s="907"/>
      <c r="AC171" s="908">
        <v>11</v>
      </c>
      <c r="AD171" s="855">
        <f t="shared" si="63"/>
        <v>87.5</v>
      </c>
      <c r="AE171" s="855">
        <f t="shared" si="64"/>
        <v>4200</v>
      </c>
      <c r="AF171" s="873">
        <f t="shared" si="61"/>
        <v>1400</v>
      </c>
      <c r="AG171" s="873">
        <f t="shared" si="65"/>
        <v>1400</v>
      </c>
      <c r="AH171" s="873">
        <f t="shared" si="66"/>
        <v>1400</v>
      </c>
      <c r="AI171" s="907"/>
      <c r="AJ171" s="692"/>
    </row>
    <row r="172" spans="1:36" ht="45.6" customHeight="1" x14ac:dyDescent="0.25">
      <c r="A172" s="705"/>
      <c r="B172" s="705"/>
      <c r="C172" s="705"/>
      <c r="D172" s="705"/>
      <c r="E172" s="705"/>
      <c r="F172" s="705"/>
      <c r="G172" s="706"/>
      <c r="H172" s="1451" t="s">
        <v>1868</v>
      </c>
      <c r="I172" s="1452" t="s">
        <v>1559</v>
      </c>
      <c r="J172" s="856" t="s">
        <v>1148</v>
      </c>
      <c r="K172" s="889"/>
      <c r="L172" s="889"/>
      <c r="M172" s="889"/>
      <c r="N172" s="889"/>
      <c r="O172" s="889"/>
      <c r="P172" s="889"/>
      <c r="Q172" s="889"/>
      <c r="R172" s="889"/>
      <c r="S172" s="889"/>
      <c r="T172" s="889"/>
      <c r="U172" s="889"/>
      <c r="V172" s="889"/>
      <c r="W172" s="889"/>
      <c r="X172" s="856"/>
      <c r="Y172" s="856"/>
      <c r="Z172" s="856"/>
      <c r="AA172" s="856"/>
      <c r="AB172" s="853"/>
      <c r="AC172" s="856"/>
      <c r="AD172" s="855"/>
      <c r="AE172" s="855"/>
      <c r="AF172" s="855"/>
      <c r="AG172" s="855"/>
      <c r="AH172" s="855"/>
      <c r="AI172" s="853"/>
      <c r="AJ172" s="692"/>
    </row>
    <row r="173" spans="1:36" ht="28.15" customHeight="1" x14ac:dyDescent="0.25">
      <c r="A173" s="705"/>
      <c r="B173" s="705"/>
      <c r="C173" s="705"/>
      <c r="D173" s="705"/>
      <c r="E173" s="705"/>
      <c r="F173" s="705"/>
      <c r="G173" s="707"/>
      <c r="H173" s="1451"/>
      <c r="I173" s="1452"/>
      <c r="J173" s="856" t="s">
        <v>1149</v>
      </c>
      <c r="K173" s="945">
        <v>420</v>
      </c>
      <c r="L173" s="945">
        <v>420</v>
      </c>
      <c r="M173" s="945">
        <v>420</v>
      </c>
      <c r="N173" s="945">
        <v>420</v>
      </c>
      <c r="O173" s="945">
        <v>420</v>
      </c>
      <c r="P173" s="945">
        <v>420</v>
      </c>
      <c r="Q173" s="945">
        <v>420</v>
      </c>
      <c r="R173" s="945">
        <v>420</v>
      </c>
      <c r="S173" s="945">
        <v>420</v>
      </c>
      <c r="T173" s="945">
        <v>420</v>
      </c>
      <c r="U173" s="945">
        <v>420</v>
      </c>
      <c r="V173" s="945">
        <v>420</v>
      </c>
      <c r="W173" s="953">
        <f t="shared" si="62"/>
        <v>5040</v>
      </c>
      <c r="X173" s="951" t="s">
        <v>1821</v>
      </c>
      <c r="Y173" s="884">
        <v>12</v>
      </c>
      <c r="Z173" s="883" t="s">
        <v>1559</v>
      </c>
      <c r="AA173" s="885">
        <v>133</v>
      </c>
      <c r="AB173" s="886" t="s">
        <v>1561</v>
      </c>
      <c r="AC173" s="887">
        <v>11</v>
      </c>
      <c r="AD173" s="855">
        <f t="shared" ref="AD173" si="67">W173/Y173</f>
        <v>420</v>
      </c>
      <c r="AE173" s="855">
        <f t="shared" ref="AE173" si="68">AD173*Y173</f>
        <v>5040</v>
      </c>
      <c r="AF173" s="873">
        <f t="shared" si="61"/>
        <v>1680</v>
      </c>
      <c r="AG173" s="873">
        <f t="shared" si="65"/>
        <v>1680</v>
      </c>
      <c r="AH173" s="873">
        <f t="shared" si="66"/>
        <v>1680</v>
      </c>
      <c r="AI173" s="947" t="s">
        <v>1562</v>
      </c>
      <c r="AJ173" s="692"/>
    </row>
    <row r="174" spans="1:36" ht="28.15" customHeight="1" x14ac:dyDescent="0.25">
      <c r="A174" s="705"/>
      <c r="B174" s="705"/>
      <c r="C174" s="705"/>
      <c r="D174" s="705"/>
      <c r="E174" s="705"/>
      <c r="F174" s="705"/>
      <c r="G174" s="707"/>
      <c r="H174" s="1451"/>
      <c r="I174" s="1452"/>
      <c r="J174" s="856" t="s">
        <v>1149</v>
      </c>
      <c r="K174" s="945">
        <v>210</v>
      </c>
      <c r="L174" s="945">
        <v>210</v>
      </c>
      <c r="M174" s="945">
        <v>210</v>
      </c>
      <c r="N174" s="945">
        <v>210</v>
      </c>
      <c r="O174" s="945">
        <v>210</v>
      </c>
      <c r="P174" s="945">
        <v>210</v>
      </c>
      <c r="Q174" s="945">
        <v>210</v>
      </c>
      <c r="R174" s="945">
        <v>210</v>
      </c>
      <c r="S174" s="945">
        <v>210</v>
      </c>
      <c r="T174" s="945">
        <v>210</v>
      </c>
      <c r="U174" s="945">
        <v>210</v>
      </c>
      <c r="V174" s="945">
        <v>210</v>
      </c>
      <c r="W174" s="953">
        <f t="shared" si="62"/>
        <v>2520</v>
      </c>
      <c r="X174" s="951" t="s">
        <v>1821</v>
      </c>
      <c r="Y174" s="884">
        <v>12</v>
      </c>
      <c r="Z174" s="883" t="s">
        <v>1559</v>
      </c>
      <c r="AA174" s="885">
        <v>133</v>
      </c>
      <c r="AB174" s="886" t="s">
        <v>1561</v>
      </c>
      <c r="AC174" s="887">
        <v>11</v>
      </c>
      <c r="AD174" s="855">
        <f t="shared" si="63"/>
        <v>210</v>
      </c>
      <c r="AE174" s="855">
        <f t="shared" si="64"/>
        <v>2520</v>
      </c>
      <c r="AF174" s="873">
        <f t="shared" si="61"/>
        <v>840</v>
      </c>
      <c r="AG174" s="873">
        <f t="shared" si="65"/>
        <v>840</v>
      </c>
      <c r="AH174" s="873">
        <f t="shared" si="66"/>
        <v>840</v>
      </c>
      <c r="AI174" s="947" t="s">
        <v>1562</v>
      </c>
      <c r="AJ174" s="692"/>
    </row>
    <row r="175" spans="1:36" ht="42.6" customHeight="1" x14ac:dyDescent="0.25">
      <c r="A175" s="705"/>
      <c r="B175" s="705"/>
      <c r="C175" s="705"/>
      <c r="D175" s="705"/>
      <c r="E175" s="705"/>
      <c r="F175" s="705"/>
      <c r="G175" s="706"/>
      <c r="H175" s="1451" t="s">
        <v>1869</v>
      </c>
      <c r="I175" s="1452" t="s">
        <v>1559</v>
      </c>
      <c r="J175" s="856" t="s">
        <v>1148</v>
      </c>
      <c r="K175" s="889"/>
      <c r="L175" s="889"/>
      <c r="M175" s="889"/>
      <c r="N175" s="889"/>
      <c r="O175" s="889"/>
      <c r="P175" s="889"/>
      <c r="Q175" s="889"/>
      <c r="R175" s="889"/>
      <c r="S175" s="889"/>
      <c r="T175" s="889"/>
      <c r="U175" s="889"/>
      <c r="V175" s="889"/>
      <c r="W175" s="889"/>
      <c r="X175" s="856"/>
      <c r="Y175" s="856"/>
      <c r="Z175" s="856"/>
      <c r="AA175" s="856"/>
      <c r="AB175" s="853"/>
      <c r="AC175" s="856"/>
      <c r="AD175" s="855"/>
      <c r="AE175" s="855"/>
      <c r="AF175" s="855"/>
      <c r="AG175" s="855"/>
      <c r="AH175" s="855"/>
      <c r="AI175" s="853"/>
      <c r="AJ175" s="692"/>
    </row>
    <row r="176" spans="1:36" ht="28.15" customHeight="1" x14ac:dyDescent="0.25">
      <c r="A176" s="705"/>
      <c r="B176" s="705"/>
      <c r="C176" s="705"/>
      <c r="D176" s="705"/>
      <c r="E176" s="705"/>
      <c r="F176" s="705"/>
      <c r="G176" s="707"/>
      <c r="H176" s="1451"/>
      <c r="I176" s="1452"/>
      <c r="J176" s="856" t="s">
        <v>1149</v>
      </c>
      <c r="K176" s="945">
        <v>420</v>
      </c>
      <c r="L176" s="945">
        <v>420</v>
      </c>
      <c r="M176" s="945">
        <v>420</v>
      </c>
      <c r="N176" s="945">
        <v>420</v>
      </c>
      <c r="O176" s="945">
        <v>420</v>
      </c>
      <c r="P176" s="945">
        <v>420</v>
      </c>
      <c r="Q176" s="945">
        <v>420</v>
      </c>
      <c r="R176" s="945">
        <v>420</v>
      </c>
      <c r="S176" s="945">
        <v>420</v>
      </c>
      <c r="T176" s="945">
        <v>420</v>
      </c>
      <c r="U176" s="945">
        <v>420</v>
      </c>
      <c r="V176" s="945">
        <v>420</v>
      </c>
      <c r="W176" s="953">
        <f t="shared" si="62"/>
        <v>5040</v>
      </c>
      <c r="X176" s="951" t="s">
        <v>1821</v>
      </c>
      <c r="Y176" s="884">
        <v>12</v>
      </c>
      <c r="Z176" s="883" t="s">
        <v>1559</v>
      </c>
      <c r="AA176" s="885">
        <v>133</v>
      </c>
      <c r="AB176" s="886" t="s">
        <v>1561</v>
      </c>
      <c r="AC176" s="887">
        <v>11</v>
      </c>
      <c r="AD176" s="855">
        <f t="shared" si="63"/>
        <v>420</v>
      </c>
      <c r="AE176" s="855">
        <f t="shared" si="64"/>
        <v>5040</v>
      </c>
      <c r="AF176" s="873">
        <f t="shared" si="61"/>
        <v>1680</v>
      </c>
      <c r="AG176" s="873">
        <f t="shared" si="65"/>
        <v>1680</v>
      </c>
      <c r="AH176" s="873">
        <f t="shared" si="66"/>
        <v>1680</v>
      </c>
      <c r="AI176" s="947" t="s">
        <v>1562</v>
      </c>
      <c r="AJ176" s="692"/>
    </row>
    <row r="177" spans="1:36" ht="32.450000000000003" customHeight="1" x14ac:dyDescent="0.25">
      <c r="A177" s="705"/>
      <c r="B177" s="705"/>
      <c r="C177" s="705"/>
      <c r="D177" s="705"/>
      <c r="E177" s="705"/>
      <c r="F177" s="705"/>
      <c r="G177" s="706"/>
      <c r="H177" s="1451" t="s">
        <v>1870</v>
      </c>
      <c r="I177" s="1452" t="s">
        <v>1559</v>
      </c>
      <c r="J177" s="856" t="s">
        <v>1148</v>
      </c>
      <c r="K177" s="889"/>
      <c r="L177" s="889"/>
      <c r="M177" s="889"/>
      <c r="N177" s="889"/>
      <c r="O177" s="889"/>
      <c r="P177" s="889"/>
      <c r="Q177" s="889"/>
      <c r="R177" s="889"/>
      <c r="S177" s="889"/>
      <c r="T177" s="889"/>
      <c r="U177" s="889"/>
      <c r="V177" s="889"/>
      <c r="W177" s="889"/>
      <c r="X177" s="856"/>
      <c r="Y177" s="856"/>
      <c r="Z177" s="856"/>
      <c r="AA177" s="856"/>
      <c r="AB177" s="853"/>
      <c r="AC177" s="856"/>
      <c r="AD177" s="855"/>
      <c r="AE177" s="855"/>
      <c r="AF177" s="855"/>
      <c r="AG177" s="855"/>
      <c r="AH177" s="855"/>
      <c r="AI177" s="853"/>
      <c r="AJ177" s="692"/>
    </row>
    <row r="178" spans="1:36" ht="28.15" customHeight="1" x14ac:dyDescent="0.25">
      <c r="A178" s="705"/>
      <c r="B178" s="705"/>
      <c r="C178" s="705"/>
      <c r="D178" s="705"/>
      <c r="E178" s="705"/>
      <c r="F178" s="705"/>
      <c r="G178" s="707"/>
      <c r="H178" s="1451"/>
      <c r="I178" s="1452"/>
      <c r="J178" s="856" t="s">
        <v>1149</v>
      </c>
      <c r="K178" s="945">
        <v>420</v>
      </c>
      <c r="L178" s="945">
        <v>420</v>
      </c>
      <c r="M178" s="945">
        <v>420</v>
      </c>
      <c r="N178" s="945">
        <v>420</v>
      </c>
      <c r="O178" s="945">
        <v>420</v>
      </c>
      <c r="P178" s="945">
        <v>420</v>
      </c>
      <c r="Q178" s="945">
        <v>420</v>
      </c>
      <c r="R178" s="945">
        <v>420</v>
      </c>
      <c r="S178" s="945">
        <v>420</v>
      </c>
      <c r="T178" s="945">
        <v>420</v>
      </c>
      <c r="U178" s="945">
        <v>420</v>
      </c>
      <c r="V178" s="945">
        <v>420</v>
      </c>
      <c r="W178" s="953">
        <f t="shared" si="62"/>
        <v>5040</v>
      </c>
      <c r="X178" s="951" t="s">
        <v>1821</v>
      </c>
      <c r="Y178" s="884">
        <v>12</v>
      </c>
      <c r="Z178" s="883" t="s">
        <v>1559</v>
      </c>
      <c r="AA178" s="885">
        <v>133</v>
      </c>
      <c r="AB178" s="886" t="s">
        <v>1561</v>
      </c>
      <c r="AC178" s="887">
        <v>11</v>
      </c>
      <c r="AD178" s="855">
        <f t="shared" ref="AD178" si="69">W178/Y178</f>
        <v>420</v>
      </c>
      <c r="AE178" s="855">
        <f t="shared" ref="AE178" si="70">AD178*Y178</f>
        <v>5040</v>
      </c>
      <c r="AF178" s="873">
        <f t="shared" si="61"/>
        <v>1680</v>
      </c>
      <c r="AG178" s="873">
        <f t="shared" si="65"/>
        <v>1680</v>
      </c>
      <c r="AH178" s="873">
        <f t="shared" si="66"/>
        <v>1680</v>
      </c>
      <c r="AI178" s="947" t="s">
        <v>1562</v>
      </c>
      <c r="AJ178" s="692"/>
    </row>
    <row r="179" spans="1:36" ht="28.15" customHeight="1" x14ac:dyDescent="0.25">
      <c r="A179" s="705"/>
      <c r="B179" s="705"/>
      <c r="C179" s="705"/>
      <c r="D179" s="705"/>
      <c r="E179" s="705"/>
      <c r="F179" s="705"/>
      <c r="G179" s="707"/>
      <c r="H179" s="1451"/>
      <c r="I179" s="1452"/>
      <c r="J179" s="856" t="s">
        <v>1149</v>
      </c>
      <c r="K179" s="945">
        <v>420</v>
      </c>
      <c r="L179" s="945">
        <v>420</v>
      </c>
      <c r="M179" s="945">
        <v>420</v>
      </c>
      <c r="N179" s="945">
        <v>420</v>
      </c>
      <c r="O179" s="945">
        <v>420</v>
      </c>
      <c r="P179" s="945">
        <v>420</v>
      </c>
      <c r="Q179" s="945">
        <v>420</v>
      </c>
      <c r="R179" s="945">
        <v>420</v>
      </c>
      <c r="S179" s="945">
        <v>420</v>
      </c>
      <c r="T179" s="945">
        <v>420</v>
      </c>
      <c r="U179" s="945">
        <v>420</v>
      </c>
      <c r="V179" s="945">
        <v>420</v>
      </c>
      <c r="W179" s="953">
        <f t="shared" si="62"/>
        <v>5040</v>
      </c>
      <c r="X179" s="955" t="s">
        <v>1901</v>
      </c>
      <c r="Y179" s="884">
        <v>12</v>
      </c>
      <c r="Z179" s="883" t="s">
        <v>1559</v>
      </c>
      <c r="AA179" s="885">
        <v>136</v>
      </c>
      <c r="AB179" s="886" t="s">
        <v>1561</v>
      </c>
      <c r="AC179" s="887">
        <v>11</v>
      </c>
      <c r="AD179" s="855">
        <f t="shared" si="63"/>
        <v>420</v>
      </c>
      <c r="AE179" s="855">
        <f t="shared" si="64"/>
        <v>5040</v>
      </c>
      <c r="AF179" s="873">
        <f t="shared" si="61"/>
        <v>1680</v>
      </c>
      <c r="AG179" s="873">
        <f t="shared" si="65"/>
        <v>1680</v>
      </c>
      <c r="AH179" s="873">
        <f t="shared" si="66"/>
        <v>1680</v>
      </c>
      <c r="AI179" s="947" t="s">
        <v>1562</v>
      </c>
      <c r="AJ179" s="692"/>
    </row>
    <row r="180" spans="1:36" ht="32.450000000000003" customHeight="1" x14ac:dyDescent="0.25">
      <c r="A180" s="705"/>
      <c r="B180" s="705"/>
      <c r="C180" s="705"/>
      <c r="D180" s="705"/>
      <c r="E180" s="705"/>
      <c r="F180" s="705"/>
      <c r="G180" s="706"/>
      <c r="H180" s="1451" t="s">
        <v>1871</v>
      </c>
      <c r="I180" s="1452" t="s">
        <v>1559</v>
      </c>
      <c r="J180" s="856" t="s">
        <v>1148</v>
      </c>
      <c r="K180" s="889"/>
      <c r="L180" s="889"/>
      <c r="M180" s="889"/>
      <c r="N180" s="889"/>
      <c r="O180" s="889"/>
      <c r="P180" s="889"/>
      <c r="Q180" s="889"/>
      <c r="R180" s="889"/>
      <c r="S180" s="889"/>
      <c r="T180" s="889"/>
      <c r="U180" s="889"/>
      <c r="V180" s="889"/>
      <c r="W180" s="889"/>
      <c r="X180" s="856"/>
      <c r="Y180" s="856"/>
      <c r="Z180" s="856"/>
      <c r="AA180" s="856"/>
      <c r="AB180" s="853"/>
      <c r="AC180" s="856"/>
      <c r="AD180" s="855"/>
      <c r="AE180" s="855"/>
      <c r="AF180" s="855"/>
      <c r="AG180" s="855"/>
      <c r="AH180" s="855"/>
      <c r="AI180" s="853"/>
      <c r="AJ180" s="692"/>
    </row>
    <row r="181" spans="1:36" ht="28.15" customHeight="1" x14ac:dyDescent="0.25">
      <c r="A181" s="705"/>
      <c r="B181" s="705"/>
      <c r="C181" s="705"/>
      <c r="D181" s="705"/>
      <c r="E181" s="705"/>
      <c r="F181" s="705"/>
      <c r="G181" s="707"/>
      <c r="H181" s="1451"/>
      <c r="I181" s="1452"/>
      <c r="J181" s="856" t="s">
        <v>1149</v>
      </c>
      <c r="K181" s="945">
        <v>420</v>
      </c>
      <c r="L181" s="945">
        <v>420</v>
      </c>
      <c r="M181" s="945">
        <v>420</v>
      </c>
      <c r="N181" s="945">
        <v>420</v>
      </c>
      <c r="O181" s="945">
        <v>420</v>
      </c>
      <c r="P181" s="945">
        <v>420</v>
      </c>
      <c r="Q181" s="945">
        <v>420</v>
      </c>
      <c r="R181" s="945">
        <v>420</v>
      </c>
      <c r="S181" s="945">
        <v>420</v>
      </c>
      <c r="T181" s="945">
        <v>420</v>
      </c>
      <c r="U181" s="945">
        <v>420</v>
      </c>
      <c r="V181" s="945">
        <v>420</v>
      </c>
      <c r="W181" s="953">
        <f t="shared" si="62"/>
        <v>5040</v>
      </c>
      <c r="X181" s="951" t="s">
        <v>1821</v>
      </c>
      <c r="Y181" s="884">
        <v>12</v>
      </c>
      <c r="Z181" s="883" t="s">
        <v>1559</v>
      </c>
      <c r="AA181" s="885">
        <v>133</v>
      </c>
      <c r="AB181" s="886" t="s">
        <v>1561</v>
      </c>
      <c r="AC181" s="887">
        <v>11</v>
      </c>
      <c r="AD181" s="855">
        <f t="shared" si="63"/>
        <v>420</v>
      </c>
      <c r="AE181" s="855">
        <f t="shared" si="64"/>
        <v>5040</v>
      </c>
      <c r="AF181" s="873">
        <f t="shared" ref="AF181:AF200" si="71">K181+L181+M181+N181</f>
        <v>1680</v>
      </c>
      <c r="AG181" s="873">
        <f t="shared" si="65"/>
        <v>1680</v>
      </c>
      <c r="AH181" s="873">
        <f t="shared" si="66"/>
        <v>1680</v>
      </c>
      <c r="AI181" s="947" t="s">
        <v>1562</v>
      </c>
      <c r="AJ181" s="692"/>
    </row>
    <row r="182" spans="1:36" ht="36.6" customHeight="1" x14ac:dyDescent="0.25">
      <c r="A182" s="705"/>
      <c r="B182" s="705"/>
      <c r="C182" s="705"/>
      <c r="D182" s="705"/>
      <c r="E182" s="705"/>
      <c r="F182" s="705"/>
      <c r="G182" s="706"/>
      <c r="H182" s="1451" t="s">
        <v>1872</v>
      </c>
      <c r="I182" s="1452" t="s">
        <v>1559</v>
      </c>
      <c r="J182" s="856" t="s">
        <v>1148</v>
      </c>
      <c r="K182" s="889"/>
      <c r="L182" s="889"/>
      <c r="M182" s="889"/>
      <c r="N182" s="889"/>
      <c r="O182" s="889"/>
      <c r="P182" s="889"/>
      <c r="Q182" s="889"/>
      <c r="R182" s="889"/>
      <c r="S182" s="889"/>
      <c r="T182" s="889"/>
      <c r="U182" s="889"/>
      <c r="V182" s="889"/>
      <c r="W182" s="889"/>
      <c r="X182" s="856"/>
      <c r="Y182" s="856"/>
      <c r="Z182" s="856"/>
      <c r="AA182" s="856"/>
      <c r="AB182" s="853"/>
      <c r="AC182" s="856"/>
      <c r="AD182" s="855"/>
      <c r="AE182" s="855"/>
      <c r="AF182" s="855"/>
      <c r="AG182" s="855"/>
      <c r="AH182" s="855"/>
      <c r="AI182" s="853"/>
      <c r="AJ182" s="692"/>
    </row>
    <row r="183" spans="1:36" ht="28.15" customHeight="1" x14ac:dyDescent="0.25">
      <c r="A183" s="705"/>
      <c r="B183" s="705"/>
      <c r="C183" s="705"/>
      <c r="D183" s="705"/>
      <c r="E183" s="705"/>
      <c r="F183" s="705"/>
      <c r="G183" s="707"/>
      <c r="H183" s="1451"/>
      <c r="I183" s="1452"/>
      <c r="J183" s="856" t="s">
        <v>1149</v>
      </c>
      <c r="K183" s="945">
        <v>420</v>
      </c>
      <c r="L183" s="945">
        <v>420</v>
      </c>
      <c r="M183" s="945">
        <v>420</v>
      </c>
      <c r="N183" s="945">
        <v>420</v>
      </c>
      <c r="O183" s="945">
        <v>420</v>
      </c>
      <c r="P183" s="945">
        <v>420</v>
      </c>
      <c r="Q183" s="945">
        <v>420</v>
      </c>
      <c r="R183" s="945">
        <v>420</v>
      </c>
      <c r="S183" s="945">
        <v>420</v>
      </c>
      <c r="T183" s="945">
        <v>420</v>
      </c>
      <c r="U183" s="945">
        <v>420</v>
      </c>
      <c r="V183" s="945">
        <v>420</v>
      </c>
      <c r="W183" s="953">
        <f t="shared" si="62"/>
        <v>5040</v>
      </c>
      <c r="X183" s="951" t="s">
        <v>1821</v>
      </c>
      <c r="Y183" s="884">
        <v>12</v>
      </c>
      <c r="Z183" s="883" t="s">
        <v>1559</v>
      </c>
      <c r="AA183" s="885">
        <v>133</v>
      </c>
      <c r="AB183" s="886" t="s">
        <v>1561</v>
      </c>
      <c r="AC183" s="887">
        <v>11</v>
      </c>
      <c r="AD183" s="855">
        <f t="shared" si="63"/>
        <v>420</v>
      </c>
      <c r="AE183" s="855">
        <f t="shared" si="64"/>
        <v>5040</v>
      </c>
      <c r="AF183" s="873">
        <f t="shared" si="71"/>
        <v>1680</v>
      </c>
      <c r="AG183" s="873">
        <f t="shared" si="65"/>
        <v>1680</v>
      </c>
      <c r="AH183" s="873">
        <f t="shared" si="66"/>
        <v>1680</v>
      </c>
      <c r="AI183" s="947" t="s">
        <v>1562</v>
      </c>
      <c r="AJ183" s="692"/>
    </row>
    <row r="184" spans="1:36" ht="32.450000000000003" customHeight="1" x14ac:dyDescent="0.25">
      <c r="A184" s="705"/>
      <c r="B184" s="705"/>
      <c r="C184" s="705"/>
      <c r="D184" s="705"/>
      <c r="E184" s="705"/>
      <c r="F184" s="705"/>
      <c r="G184" s="706"/>
      <c r="H184" s="1451" t="s">
        <v>1873</v>
      </c>
      <c r="I184" s="1452" t="s">
        <v>1559</v>
      </c>
      <c r="J184" s="856" t="s">
        <v>1148</v>
      </c>
      <c r="K184" s="889"/>
      <c r="L184" s="889"/>
      <c r="M184" s="889"/>
      <c r="N184" s="889"/>
      <c r="O184" s="889"/>
      <c r="P184" s="889"/>
      <c r="Q184" s="889"/>
      <c r="R184" s="889"/>
      <c r="S184" s="889"/>
      <c r="T184" s="889"/>
      <c r="U184" s="889"/>
      <c r="V184" s="889"/>
      <c r="W184" s="889"/>
      <c r="X184" s="856"/>
      <c r="Y184" s="856"/>
      <c r="Z184" s="856"/>
      <c r="AA184" s="856"/>
      <c r="AB184" s="853"/>
      <c r="AC184" s="856"/>
      <c r="AD184" s="855"/>
      <c r="AE184" s="855"/>
      <c r="AF184" s="855"/>
      <c r="AG184" s="855"/>
      <c r="AH184" s="855"/>
      <c r="AI184" s="853"/>
      <c r="AJ184" s="692"/>
    </row>
    <row r="185" spans="1:36" ht="28.15" customHeight="1" x14ac:dyDescent="0.25">
      <c r="A185" s="705"/>
      <c r="B185" s="705"/>
      <c r="C185" s="705"/>
      <c r="D185" s="705"/>
      <c r="E185" s="705"/>
      <c r="F185" s="705"/>
      <c r="G185" s="707"/>
      <c r="H185" s="1451"/>
      <c r="I185" s="1452"/>
      <c r="J185" s="856" t="s">
        <v>1149</v>
      </c>
      <c r="K185" s="945">
        <v>420</v>
      </c>
      <c r="L185" s="945">
        <v>420</v>
      </c>
      <c r="M185" s="945">
        <v>420</v>
      </c>
      <c r="N185" s="945">
        <v>420</v>
      </c>
      <c r="O185" s="945">
        <v>420</v>
      </c>
      <c r="P185" s="945">
        <v>420</v>
      </c>
      <c r="Q185" s="945">
        <v>420</v>
      </c>
      <c r="R185" s="945">
        <v>420</v>
      </c>
      <c r="S185" s="945">
        <v>420</v>
      </c>
      <c r="T185" s="945">
        <v>420</v>
      </c>
      <c r="U185" s="945">
        <v>420</v>
      </c>
      <c r="V185" s="945">
        <v>420</v>
      </c>
      <c r="W185" s="953">
        <f t="shared" si="62"/>
        <v>5040</v>
      </c>
      <c r="X185" s="951" t="s">
        <v>1821</v>
      </c>
      <c r="Y185" s="884">
        <v>12</v>
      </c>
      <c r="Z185" s="883" t="s">
        <v>1559</v>
      </c>
      <c r="AA185" s="885">
        <v>133</v>
      </c>
      <c r="AB185" s="886" t="s">
        <v>1561</v>
      </c>
      <c r="AC185" s="887">
        <v>11</v>
      </c>
      <c r="AD185" s="855">
        <f t="shared" si="63"/>
        <v>420</v>
      </c>
      <c r="AE185" s="855">
        <f t="shared" si="64"/>
        <v>5040</v>
      </c>
      <c r="AF185" s="873">
        <f t="shared" si="71"/>
        <v>1680</v>
      </c>
      <c r="AG185" s="873">
        <f t="shared" si="65"/>
        <v>1680</v>
      </c>
      <c r="AH185" s="873">
        <f t="shared" si="66"/>
        <v>1680</v>
      </c>
      <c r="AI185" s="947" t="s">
        <v>1562</v>
      </c>
      <c r="AJ185" s="692"/>
    </row>
    <row r="186" spans="1:36" ht="32.450000000000003" customHeight="1" x14ac:dyDescent="0.25">
      <c r="A186" s="705"/>
      <c r="B186" s="705"/>
      <c r="C186" s="705"/>
      <c r="D186" s="705"/>
      <c r="E186" s="705"/>
      <c r="F186" s="705"/>
      <c r="G186" s="706"/>
      <c r="H186" s="1451" t="s">
        <v>1874</v>
      </c>
      <c r="I186" s="1452" t="s">
        <v>1559</v>
      </c>
      <c r="J186" s="856" t="s">
        <v>1148</v>
      </c>
      <c r="K186" s="889"/>
      <c r="L186" s="889"/>
      <c r="M186" s="889"/>
      <c r="N186" s="889"/>
      <c r="O186" s="889"/>
      <c r="P186" s="889"/>
      <c r="Q186" s="889"/>
      <c r="R186" s="889"/>
      <c r="S186" s="889"/>
      <c r="T186" s="889"/>
      <c r="U186" s="889"/>
      <c r="V186" s="889"/>
      <c r="W186" s="889"/>
      <c r="X186" s="856"/>
      <c r="Y186" s="856"/>
      <c r="Z186" s="856"/>
      <c r="AA186" s="856"/>
      <c r="AB186" s="853"/>
      <c r="AC186" s="856"/>
      <c r="AD186" s="855"/>
      <c r="AE186" s="855"/>
      <c r="AF186" s="855"/>
      <c r="AG186" s="855"/>
      <c r="AH186" s="855"/>
      <c r="AI186" s="853"/>
      <c r="AJ186" s="692"/>
    </row>
    <row r="187" spans="1:36" ht="28.15" customHeight="1" x14ac:dyDescent="0.25">
      <c r="A187" s="705"/>
      <c r="B187" s="705"/>
      <c r="C187" s="705"/>
      <c r="D187" s="705"/>
      <c r="E187" s="705"/>
      <c r="F187" s="705"/>
      <c r="G187" s="707"/>
      <c r="H187" s="1451"/>
      <c r="I187" s="1452"/>
      <c r="J187" s="856" t="s">
        <v>1149</v>
      </c>
      <c r="K187" s="945">
        <v>420</v>
      </c>
      <c r="L187" s="945">
        <v>420</v>
      </c>
      <c r="M187" s="945">
        <v>420</v>
      </c>
      <c r="N187" s="945">
        <v>420</v>
      </c>
      <c r="O187" s="945">
        <v>420</v>
      </c>
      <c r="P187" s="945">
        <v>420</v>
      </c>
      <c r="Q187" s="945">
        <v>420</v>
      </c>
      <c r="R187" s="945">
        <v>420</v>
      </c>
      <c r="S187" s="945">
        <v>420</v>
      </c>
      <c r="T187" s="945">
        <v>420</v>
      </c>
      <c r="U187" s="945">
        <v>420</v>
      </c>
      <c r="V187" s="945">
        <v>420</v>
      </c>
      <c r="W187" s="953">
        <f t="shared" si="62"/>
        <v>5040</v>
      </c>
      <c r="X187" s="951" t="s">
        <v>1821</v>
      </c>
      <c r="Y187" s="884">
        <v>12</v>
      </c>
      <c r="Z187" s="883" t="s">
        <v>1559</v>
      </c>
      <c r="AA187" s="885">
        <v>133</v>
      </c>
      <c r="AB187" s="886" t="s">
        <v>1561</v>
      </c>
      <c r="AC187" s="887">
        <v>11</v>
      </c>
      <c r="AD187" s="855">
        <f t="shared" si="63"/>
        <v>420</v>
      </c>
      <c r="AE187" s="855">
        <f t="shared" si="64"/>
        <v>5040</v>
      </c>
      <c r="AF187" s="873">
        <f t="shared" si="71"/>
        <v>1680</v>
      </c>
      <c r="AG187" s="873">
        <f t="shared" si="65"/>
        <v>1680</v>
      </c>
      <c r="AH187" s="873">
        <f t="shared" si="66"/>
        <v>1680</v>
      </c>
      <c r="AI187" s="947" t="s">
        <v>1562</v>
      </c>
      <c r="AJ187" s="692"/>
    </row>
    <row r="188" spans="1:36" ht="33" customHeight="1" x14ac:dyDescent="0.25">
      <c r="A188" s="705"/>
      <c r="B188" s="705"/>
      <c r="C188" s="705"/>
      <c r="D188" s="705"/>
      <c r="E188" s="705"/>
      <c r="F188" s="705"/>
      <c r="G188" s="706"/>
      <c r="H188" s="1451" t="s">
        <v>1875</v>
      </c>
      <c r="I188" s="1452" t="s">
        <v>1559</v>
      </c>
      <c r="J188" s="856" t="s">
        <v>1148</v>
      </c>
      <c r="K188" s="889"/>
      <c r="L188" s="889"/>
      <c r="M188" s="889"/>
      <c r="N188" s="889"/>
      <c r="O188" s="889"/>
      <c r="P188" s="889"/>
      <c r="Q188" s="889"/>
      <c r="R188" s="889"/>
      <c r="S188" s="889"/>
      <c r="T188" s="889"/>
      <c r="U188" s="889"/>
      <c r="V188" s="889"/>
      <c r="W188" s="889"/>
      <c r="X188" s="856"/>
      <c r="Y188" s="856"/>
      <c r="Z188" s="856"/>
      <c r="AA188" s="856"/>
      <c r="AB188" s="853"/>
      <c r="AC188" s="856"/>
      <c r="AD188" s="855"/>
      <c r="AE188" s="855"/>
      <c r="AF188" s="855"/>
      <c r="AG188" s="855"/>
      <c r="AH188" s="855"/>
      <c r="AI188" s="1460" t="s">
        <v>1583</v>
      </c>
      <c r="AJ188" s="692"/>
    </row>
    <row r="189" spans="1:36" ht="22.9" customHeight="1" x14ac:dyDescent="0.25">
      <c r="A189" s="705"/>
      <c r="B189" s="705"/>
      <c r="C189" s="705"/>
      <c r="D189" s="705"/>
      <c r="E189" s="705"/>
      <c r="F189" s="705"/>
      <c r="G189" s="707"/>
      <c r="H189" s="1451"/>
      <c r="I189" s="1452"/>
      <c r="J189" s="856" t="s">
        <v>1149</v>
      </c>
      <c r="K189" s="952">
        <v>420</v>
      </c>
      <c r="L189" s="952">
        <v>420</v>
      </c>
      <c r="M189" s="952">
        <v>420</v>
      </c>
      <c r="N189" s="952">
        <v>420</v>
      </c>
      <c r="O189" s="952">
        <v>420</v>
      </c>
      <c r="P189" s="952">
        <v>420</v>
      </c>
      <c r="Q189" s="952">
        <v>420</v>
      </c>
      <c r="R189" s="952">
        <v>420</v>
      </c>
      <c r="S189" s="952">
        <v>420</v>
      </c>
      <c r="T189" s="952">
        <v>420</v>
      </c>
      <c r="U189" s="952">
        <v>420</v>
      </c>
      <c r="V189" s="952">
        <v>420</v>
      </c>
      <c r="W189" s="953">
        <f t="shared" si="62"/>
        <v>5040</v>
      </c>
      <c r="X189" s="909" t="s">
        <v>1819</v>
      </c>
      <c r="Y189" s="884">
        <v>12</v>
      </c>
      <c r="Z189" s="883" t="s">
        <v>1559</v>
      </c>
      <c r="AA189" s="885">
        <v>133</v>
      </c>
      <c r="AB189" s="886"/>
      <c r="AC189" s="887">
        <v>11</v>
      </c>
      <c r="AD189" s="855">
        <f t="shared" si="63"/>
        <v>420</v>
      </c>
      <c r="AE189" s="855">
        <f t="shared" si="64"/>
        <v>5040</v>
      </c>
      <c r="AF189" s="873">
        <f t="shared" si="71"/>
        <v>1680</v>
      </c>
      <c r="AG189" s="873">
        <f t="shared" si="65"/>
        <v>1680</v>
      </c>
      <c r="AH189" s="873">
        <f t="shared" si="66"/>
        <v>1680</v>
      </c>
      <c r="AI189" s="1461"/>
      <c r="AJ189" s="692"/>
    </row>
    <row r="190" spans="1:36" ht="33" customHeight="1" x14ac:dyDescent="0.25">
      <c r="A190" s="705"/>
      <c r="B190" s="705"/>
      <c r="C190" s="705"/>
      <c r="D190" s="705"/>
      <c r="E190" s="705"/>
      <c r="F190" s="705"/>
      <c r="G190" s="706"/>
      <c r="H190" s="1451" t="s">
        <v>1876</v>
      </c>
      <c r="I190" s="1452" t="s">
        <v>1559</v>
      </c>
      <c r="J190" s="856" t="s">
        <v>1148</v>
      </c>
      <c r="K190" s="889"/>
      <c r="L190" s="889"/>
      <c r="M190" s="889"/>
      <c r="N190" s="889"/>
      <c r="O190" s="889"/>
      <c r="P190" s="889"/>
      <c r="Q190" s="889"/>
      <c r="R190" s="889"/>
      <c r="S190" s="889"/>
      <c r="T190" s="889"/>
      <c r="U190" s="889"/>
      <c r="V190" s="889"/>
      <c r="W190" s="889"/>
      <c r="X190" s="856"/>
      <c r="Y190" s="856"/>
      <c r="Z190" s="856"/>
      <c r="AA190" s="856"/>
      <c r="AB190" s="853"/>
      <c r="AC190" s="856"/>
      <c r="AD190" s="855"/>
      <c r="AE190" s="855"/>
      <c r="AF190" s="855"/>
      <c r="AG190" s="855"/>
      <c r="AH190" s="855"/>
      <c r="AI190" s="1460" t="s">
        <v>1583</v>
      </c>
      <c r="AJ190" s="692"/>
    </row>
    <row r="191" spans="1:36" ht="22.9" customHeight="1" x14ac:dyDescent="0.25">
      <c r="A191" s="705"/>
      <c r="B191" s="705"/>
      <c r="C191" s="705"/>
      <c r="D191" s="705"/>
      <c r="E191" s="705"/>
      <c r="F191" s="705"/>
      <c r="G191" s="707"/>
      <c r="H191" s="1451"/>
      <c r="I191" s="1452"/>
      <c r="J191" s="856" t="s">
        <v>1149</v>
      </c>
      <c r="K191" s="952">
        <v>420</v>
      </c>
      <c r="L191" s="952">
        <v>420</v>
      </c>
      <c r="M191" s="952">
        <v>420</v>
      </c>
      <c r="N191" s="952">
        <v>420</v>
      </c>
      <c r="O191" s="952">
        <v>420</v>
      </c>
      <c r="P191" s="952">
        <v>420</v>
      </c>
      <c r="Q191" s="952">
        <v>420</v>
      </c>
      <c r="R191" s="952">
        <v>420</v>
      </c>
      <c r="S191" s="952">
        <v>420</v>
      </c>
      <c r="T191" s="952">
        <v>420</v>
      </c>
      <c r="U191" s="952">
        <v>420</v>
      </c>
      <c r="V191" s="952">
        <v>420</v>
      </c>
      <c r="W191" s="953">
        <f t="shared" si="62"/>
        <v>5040</v>
      </c>
      <c r="X191" s="956" t="s">
        <v>1901</v>
      </c>
      <c r="Y191" s="884">
        <v>12</v>
      </c>
      <c r="Z191" s="883" t="s">
        <v>1559</v>
      </c>
      <c r="AA191" s="885">
        <v>136</v>
      </c>
      <c r="AB191" s="886"/>
      <c r="AC191" s="887">
        <v>11</v>
      </c>
      <c r="AD191" s="855">
        <f t="shared" si="63"/>
        <v>420</v>
      </c>
      <c r="AE191" s="855">
        <f t="shared" si="64"/>
        <v>5040</v>
      </c>
      <c r="AF191" s="873">
        <f t="shared" si="71"/>
        <v>1680</v>
      </c>
      <c r="AG191" s="873">
        <f t="shared" si="65"/>
        <v>1680</v>
      </c>
      <c r="AH191" s="873">
        <f t="shared" si="66"/>
        <v>1680</v>
      </c>
      <c r="AI191" s="1461"/>
      <c r="AJ191" s="692"/>
    </row>
    <row r="192" spans="1:36" ht="33" customHeight="1" x14ac:dyDescent="0.25">
      <c r="A192" s="705"/>
      <c r="B192" s="705"/>
      <c r="C192" s="705"/>
      <c r="D192" s="705"/>
      <c r="E192" s="705"/>
      <c r="F192" s="705"/>
      <c r="G192" s="706"/>
      <c r="H192" s="1451" t="s">
        <v>1877</v>
      </c>
      <c r="I192" s="1452" t="s">
        <v>1559</v>
      </c>
      <c r="J192" s="856" t="s">
        <v>1148</v>
      </c>
      <c r="K192" s="889"/>
      <c r="L192" s="889"/>
      <c r="M192" s="889"/>
      <c r="N192" s="889"/>
      <c r="O192" s="889"/>
      <c r="P192" s="889"/>
      <c r="Q192" s="889"/>
      <c r="R192" s="889"/>
      <c r="S192" s="889"/>
      <c r="T192" s="889"/>
      <c r="U192" s="889"/>
      <c r="V192" s="889"/>
      <c r="W192" s="889"/>
      <c r="X192" s="856"/>
      <c r="Y192" s="856"/>
      <c r="Z192" s="856"/>
      <c r="AA192" s="856"/>
      <c r="AB192" s="853"/>
      <c r="AC192" s="856"/>
      <c r="AD192" s="855"/>
      <c r="AE192" s="855"/>
      <c r="AF192" s="855"/>
      <c r="AG192" s="855"/>
      <c r="AH192" s="855"/>
      <c r="AI192" s="1460" t="s">
        <v>1583</v>
      </c>
      <c r="AJ192" s="692"/>
    </row>
    <row r="193" spans="1:36" ht="22.9" customHeight="1" x14ac:dyDescent="0.25">
      <c r="A193" s="705"/>
      <c r="B193" s="705"/>
      <c r="C193" s="705"/>
      <c r="D193" s="705"/>
      <c r="E193" s="705"/>
      <c r="F193" s="705"/>
      <c r="G193" s="707"/>
      <c r="H193" s="1451"/>
      <c r="I193" s="1452"/>
      <c r="J193" s="856" t="s">
        <v>1149</v>
      </c>
      <c r="K193" s="952">
        <v>420</v>
      </c>
      <c r="L193" s="952">
        <v>420</v>
      </c>
      <c r="M193" s="952">
        <v>420</v>
      </c>
      <c r="N193" s="952">
        <v>420</v>
      </c>
      <c r="O193" s="952">
        <v>420</v>
      </c>
      <c r="P193" s="952">
        <v>420</v>
      </c>
      <c r="Q193" s="952">
        <v>420</v>
      </c>
      <c r="R193" s="952">
        <v>420</v>
      </c>
      <c r="S193" s="952">
        <v>420</v>
      </c>
      <c r="T193" s="952">
        <v>420</v>
      </c>
      <c r="U193" s="952">
        <v>420</v>
      </c>
      <c r="V193" s="952">
        <v>420</v>
      </c>
      <c r="W193" s="953">
        <f t="shared" si="62"/>
        <v>5040</v>
      </c>
      <c r="X193" s="909" t="s">
        <v>1819</v>
      </c>
      <c r="Y193" s="884">
        <v>12</v>
      </c>
      <c r="Z193" s="883" t="s">
        <v>1559</v>
      </c>
      <c r="AA193" s="885">
        <v>133</v>
      </c>
      <c r="AB193" s="886"/>
      <c r="AC193" s="887">
        <v>11</v>
      </c>
      <c r="AD193" s="855">
        <f t="shared" si="63"/>
        <v>420</v>
      </c>
      <c r="AE193" s="855">
        <f t="shared" si="64"/>
        <v>5040</v>
      </c>
      <c r="AF193" s="873">
        <f t="shared" si="71"/>
        <v>1680</v>
      </c>
      <c r="AG193" s="873">
        <f t="shared" si="65"/>
        <v>1680</v>
      </c>
      <c r="AH193" s="873">
        <f t="shared" si="66"/>
        <v>1680</v>
      </c>
      <c r="AI193" s="1461"/>
      <c r="AJ193" s="692"/>
    </row>
    <row r="194" spans="1:36" ht="33" customHeight="1" x14ac:dyDescent="0.25">
      <c r="A194" s="705"/>
      <c r="B194" s="705"/>
      <c r="C194" s="705"/>
      <c r="D194" s="705"/>
      <c r="E194" s="705"/>
      <c r="F194" s="705"/>
      <c r="G194" s="706"/>
      <c r="H194" s="1451" t="s">
        <v>1878</v>
      </c>
      <c r="I194" s="1452" t="s">
        <v>1559</v>
      </c>
      <c r="J194" s="856" t="s">
        <v>1148</v>
      </c>
      <c r="K194" s="889"/>
      <c r="L194" s="889"/>
      <c r="M194" s="889"/>
      <c r="N194" s="889"/>
      <c r="O194" s="889"/>
      <c r="P194" s="889"/>
      <c r="Q194" s="889"/>
      <c r="R194" s="889"/>
      <c r="S194" s="889"/>
      <c r="T194" s="889"/>
      <c r="U194" s="889"/>
      <c r="V194" s="889"/>
      <c r="W194" s="889"/>
      <c r="X194" s="856"/>
      <c r="Y194" s="856"/>
      <c r="Z194" s="856"/>
      <c r="AA194" s="856"/>
      <c r="AB194" s="853"/>
      <c r="AC194" s="856"/>
      <c r="AD194" s="855"/>
      <c r="AE194" s="855"/>
      <c r="AF194" s="855"/>
      <c r="AG194" s="855"/>
      <c r="AH194" s="855"/>
      <c r="AI194" s="1460" t="s">
        <v>1583</v>
      </c>
      <c r="AJ194" s="692"/>
    </row>
    <row r="195" spans="1:36" ht="22.9" customHeight="1" x14ac:dyDescent="0.25">
      <c r="A195" s="705"/>
      <c r="B195" s="705"/>
      <c r="C195" s="705"/>
      <c r="D195" s="705"/>
      <c r="E195" s="705"/>
      <c r="F195" s="705"/>
      <c r="G195" s="707"/>
      <c r="H195" s="1451"/>
      <c r="I195" s="1452"/>
      <c r="J195" s="856" t="s">
        <v>1149</v>
      </c>
      <c r="K195" s="952">
        <v>420</v>
      </c>
      <c r="L195" s="952">
        <v>420</v>
      </c>
      <c r="M195" s="952">
        <v>420</v>
      </c>
      <c r="N195" s="952">
        <v>420</v>
      </c>
      <c r="O195" s="952">
        <v>420</v>
      </c>
      <c r="P195" s="952">
        <v>420</v>
      </c>
      <c r="Q195" s="952">
        <v>420</v>
      </c>
      <c r="R195" s="952">
        <v>420</v>
      </c>
      <c r="S195" s="952">
        <v>420</v>
      </c>
      <c r="T195" s="952">
        <v>420</v>
      </c>
      <c r="U195" s="952">
        <v>420</v>
      </c>
      <c r="V195" s="952">
        <v>420</v>
      </c>
      <c r="W195" s="953">
        <f t="shared" si="62"/>
        <v>5040</v>
      </c>
      <c r="X195" s="951" t="s">
        <v>1821</v>
      </c>
      <c r="Y195" s="884">
        <v>12</v>
      </c>
      <c r="Z195" s="883" t="s">
        <v>1559</v>
      </c>
      <c r="AA195" s="885">
        <v>136</v>
      </c>
      <c r="AB195" s="886"/>
      <c r="AC195" s="887">
        <v>11</v>
      </c>
      <c r="AD195" s="855">
        <f t="shared" si="63"/>
        <v>420</v>
      </c>
      <c r="AE195" s="855">
        <f t="shared" si="64"/>
        <v>5040</v>
      </c>
      <c r="AF195" s="873">
        <f t="shared" si="71"/>
        <v>1680</v>
      </c>
      <c r="AG195" s="873">
        <f t="shared" si="65"/>
        <v>1680</v>
      </c>
      <c r="AH195" s="873">
        <f t="shared" si="66"/>
        <v>1680</v>
      </c>
      <c r="AI195" s="1461"/>
      <c r="AJ195" s="692"/>
    </row>
    <row r="196" spans="1:36" ht="33.75" customHeight="1" x14ac:dyDescent="0.25">
      <c r="A196" s="705"/>
      <c r="B196" s="705"/>
      <c r="C196" s="705"/>
      <c r="D196" s="705"/>
      <c r="E196" s="705"/>
      <c r="F196" s="705"/>
      <c r="G196" s="706"/>
      <c r="H196" s="1451" t="s">
        <v>1879</v>
      </c>
      <c r="I196" s="1452" t="s">
        <v>1559</v>
      </c>
      <c r="J196" s="856" t="s">
        <v>1148</v>
      </c>
      <c r="K196" s="889"/>
      <c r="L196" s="889"/>
      <c r="M196" s="889"/>
      <c r="N196" s="889"/>
      <c r="O196" s="889"/>
      <c r="P196" s="889"/>
      <c r="Q196" s="889"/>
      <c r="R196" s="889"/>
      <c r="S196" s="889"/>
      <c r="T196" s="889"/>
      <c r="U196" s="889"/>
      <c r="V196" s="889"/>
      <c r="W196" s="889"/>
      <c r="X196" s="856"/>
      <c r="Y196" s="856"/>
      <c r="Z196" s="856"/>
      <c r="AA196" s="856"/>
      <c r="AB196" s="853"/>
      <c r="AC196" s="856"/>
      <c r="AD196" s="855"/>
      <c r="AE196" s="855"/>
      <c r="AF196" s="855"/>
      <c r="AG196" s="855"/>
      <c r="AH196" s="855"/>
      <c r="AI196" s="853"/>
      <c r="AJ196" s="692"/>
    </row>
    <row r="197" spans="1:36" ht="33.75" customHeight="1" x14ac:dyDescent="0.25">
      <c r="A197" s="705"/>
      <c r="B197" s="705"/>
      <c r="C197" s="705"/>
      <c r="D197" s="705"/>
      <c r="E197" s="705"/>
      <c r="F197" s="705"/>
      <c r="G197" s="707"/>
      <c r="H197" s="1451"/>
      <c r="I197" s="1452"/>
      <c r="J197" s="856" t="s">
        <v>1149</v>
      </c>
      <c r="K197" s="945">
        <v>420</v>
      </c>
      <c r="L197" s="945">
        <v>420</v>
      </c>
      <c r="M197" s="945">
        <v>420</v>
      </c>
      <c r="N197" s="945">
        <v>420</v>
      </c>
      <c r="O197" s="945">
        <v>420</v>
      </c>
      <c r="P197" s="945">
        <v>420</v>
      </c>
      <c r="Q197" s="945">
        <v>420</v>
      </c>
      <c r="R197" s="945">
        <v>420</v>
      </c>
      <c r="S197" s="945">
        <v>420</v>
      </c>
      <c r="T197" s="945">
        <v>420</v>
      </c>
      <c r="U197" s="945">
        <v>420</v>
      </c>
      <c r="V197" s="945">
        <v>420</v>
      </c>
      <c r="W197" s="953">
        <f t="shared" si="62"/>
        <v>5040</v>
      </c>
      <c r="X197" s="955" t="s">
        <v>1901</v>
      </c>
      <c r="Y197" s="884">
        <v>12</v>
      </c>
      <c r="Z197" s="883" t="s">
        <v>1559</v>
      </c>
      <c r="AA197" s="885">
        <v>133</v>
      </c>
      <c r="AB197" s="886" t="s">
        <v>1561</v>
      </c>
      <c r="AC197" s="887">
        <v>11</v>
      </c>
      <c r="AD197" s="855">
        <f t="shared" si="63"/>
        <v>420</v>
      </c>
      <c r="AE197" s="855">
        <f t="shared" si="64"/>
        <v>5040</v>
      </c>
      <c r="AF197" s="873">
        <f t="shared" si="71"/>
        <v>1680</v>
      </c>
      <c r="AG197" s="873">
        <f t="shared" si="65"/>
        <v>1680</v>
      </c>
      <c r="AH197" s="873">
        <f t="shared" si="66"/>
        <v>1680</v>
      </c>
      <c r="AI197" s="947" t="s">
        <v>1562</v>
      </c>
      <c r="AJ197" s="692"/>
    </row>
    <row r="198" spans="1:36" ht="33" customHeight="1" x14ac:dyDescent="0.25">
      <c r="A198" s="705"/>
      <c r="B198" s="705"/>
      <c r="C198" s="705"/>
      <c r="D198" s="705"/>
      <c r="E198" s="705"/>
      <c r="F198" s="705"/>
      <c r="G198" s="706"/>
      <c r="H198" s="1451" t="s">
        <v>1880</v>
      </c>
      <c r="I198" s="1452" t="s">
        <v>1559</v>
      </c>
      <c r="J198" s="856" t="s">
        <v>1148</v>
      </c>
      <c r="K198" s="889"/>
      <c r="L198" s="889"/>
      <c r="M198" s="889"/>
      <c r="N198" s="889"/>
      <c r="O198" s="889"/>
      <c r="P198" s="889"/>
      <c r="Q198" s="889"/>
      <c r="R198" s="889"/>
      <c r="S198" s="889"/>
      <c r="T198" s="889"/>
      <c r="U198" s="889"/>
      <c r="V198" s="889"/>
      <c r="W198" s="889"/>
      <c r="X198" s="856"/>
      <c r="Y198" s="856"/>
      <c r="Z198" s="856"/>
      <c r="AA198" s="856"/>
      <c r="AB198" s="853"/>
      <c r="AC198" s="856"/>
      <c r="AD198" s="855"/>
      <c r="AE198" s="855"/>
      <c r="AF198" s="855"/>
      <c r="AG198" s="855"/>
      <c r="AH198" s="855"/>
      <c r="AI198" s="1469" t="s">
        <v>1583</v>
      </c>
      <c r="AJ198" s="692"/>
    </row>
    <row r="199" spans="1:36" ht="30" customHeight="1" x14ac:dyDescent="0.25">
      <c r="A199" s="705"/>
      <c r="B199" s="705"/>
      <c r="C199" s="705"/>
      <c r="D199" s="705"/>
      <c r="E199" s="705"/>
      <c r="F199" s="705"/>
      <c r="G199" s="707"/>
      <c r="H199" s="1451"/>
      <c r="I199" s="1452"/>
      <c r="J199" s="856" t="s">
        <v>1149</v>
      </c>
      <c r="K199" s="952">
        <v>420</v>
      </c>
      <c r="L199" s="952">
        <v>420</v>
      </c>
      <c r="M199" s="952">
        <v>420</v>
      </c>
      <c r="N199" s="952">
        <v>420</v>
      </c>
      <c r="O199" s="952">
        <v>420</v>
      </c>
      <c r="P199" s="952">
        <v>420</v>
      </c>
      <c r="Q199" s="952">
        <v>420</v>
      </c>
      <c r="R199" s="952">
        <v>420</v>
      </c>
      <c r="S199" s="952">
        <v>420</v>
      </c>
      <c r="T199" s="952">
        <v>420</v>
      </c>
      <c r="U199" s="952">
        <v>420</v>
      </c>
      <c r="V199" s="952">
        <v>420</v>
      </c>
      <c r="W199" s="953">
        <f t="shared" si="62"/>
        <v>5040</v>
      </c>
      <c r="X199" s="909" t="s">
        <v>1819</v>
      </c>
      <c r="Y199" s="884">
        <v>12</v>
      </c>
      <c r="Z199" s="883" t="s">
        <v>1559</v>
      </c>
      <c r="AA199" s="885">
        <v>133</v>
      </c>
      <c r="AB199" s="886"/>
      <c r="AC199" s="887">
        <v>11</v>
      </c>
      <c r="AD199" s="855">
        <f t="shared" ref="AD199" si="72">W199/Y199</f>
        <v>420</v>
      </c>
      <c r="AE199" s="855">
        <f t="shared" ref="AE199" si="73">AD199*Y199</f>
        <v>5040</v>
      </c>
      <c r="AF199" s="873">
        <f t="shared" si="71"/>
        <v>1680</v>
      </c>
      <c r="AG199" s="873">
        <f t="shared" si="65"/>
        <v>1680</v>
      </c>
      <c r="AH199" s="873">
        <f t="shared" si="66"/>
        <v>1680</v>
      </c>
      <c r="AI199" s="1470"/>
      <c r="AJ199" s="692"/>
    </row>
    <row r="200" spans="1:36" ht="30" customHeight="1" x14ac:dyDescent="0.25">
      <c r="A200" s="705"/>
      <c r="B200" s="705"/>
      <c r="C200" s="705"/>
      <c r="D200" s="705"/>
      <c r="E200" s="705"/>
      <c r="F200" s="705"/>
      <c r="G200" s="707"/>
      <c r="H200" s="1451"/>
      <c r="I200" s="1452"/>
      <c r="J200" s="856" t="s">
        <v>1149</v>
      </c>
      <c r="K200" s="952">
        <v>210</v>
      </c>
      <c r="L200" s="952">
        <v>210</v>
      </c>
      <c r="M200" s="952">
        <v>210</v>
      </c>
      <c r="N200" s="952">
        <v>210</v>
      </c>
      <c r="O200" s="952">
        <v>210</v>
      </c>
      <c r="P200" s="952">
        <v>210</v>
      </c>
      <c r="Q200" s="952">
        <v>210</v>
      </c>
      <c r="R200" s="952">
        <v>210</v>
      </c>
      <c r="S200" s="952">
        <v>210</v>
      </c>
      <c r="T200" s="952">
        <v>210</v>
      </c>
      <c r="U200" s="952">
        <v>210</v>
      </c>
      <c r="V200" s="952">
        <v>210</v>
      </c>
      <c r="W200" s="953">
        <f t="shared" si="62"/>
        <v>2520</v>
      </c>
      <c r="X200" s="909" t="s">
        <v>1819</v>
      </c>
      <c r="Y200" s="884">
        <v>12</v>
      </c>
      <c r="Z200" s="883" t="s">
        <v>1559</v>
      </c>
      <c r="AA200" s="885">
        <v>133</v>
      </c>
      <c r="AB200" s="886"/>
      <c r="AC200" s="887">
        <v>11</v>
      </c>
      <c r="AD200" s="855">
        <f t="shared" si="63"/>
        <v>210</v>
      </c>
      <c r="AE200" s="855">
        <f t="shared" si="64"/>
        <v>2520</v>
      </c>
      <c r="AF200" s="873">
        <f t="shared" si="71"/>
        <v>840</v>
      </c>
      <c r="AG200" s="873">
        <f t="shared" si="65"/>
        <v>840</v>
      </c>
      <c r="AH200" s="873">
        <f t="shared" si="66"/>
        <v>840</v>
      </c>
      <c r="AI200" s="1461"/>
      <c r="AJ200" s="692"/>
    </row>
    <row r="201" spans="1:36" ht="36" customHeight="1" x14ac:dyDescent="0.25">
      <c r="A201" s="705"/>
      <c r="B201" s="705"/>
      <c r="C201" s="705"/>
      <c r="D201" s="705"/>
      <c r="E201" s="705"/>
      <c r="F201" s="705"/>
      <c r="G201" s="706"/>
      <c r="H201" s="1456" t="s">
        <v>1564</v>
      </c>
      <c r="I201" s="1478"/>
      <c r="J201" s="701" t="s">
        <v>1148</v>
      </c>
      <c r="K201" s="702">
        <f t="shared" ref="K201:V201" si="74">SUMIF($J203:$J210,$J$201,K203:K210)</f>
        <v>160</v>
      </c>
      <c r="L201" s="702">
        <f t="shared" si="74"/>
        <v>220</v>
      </c>
      <c r="M201" s="702">
        <f t="shared" si="74"/>
        <v>220</v>
      </c>
      <c r="N201" s="702">
        <f t="shared" si="74"/>
        <v>220</v>
      </c>
      <c r="O201" s="702">
        <f t="shared" si="74"/>
        <v>220</v>
      </c>
      <c r="P201" s="702">
        <f t="shared" si="74"/>
        <v>220</v>
      </c>
      <c r="Q201" s="702">
        <f t="shared" si="74"/>
        <v>220</v>
      </c>
      <c r="R201" s="702">
        <f t="shared" si="74"/>
        <v>220</v>
      </c>
      <c r="S201" s="702">
        <f t="shared" si="74"/>
        <v>220</v>
      </c>
      <c r="T201" s="702">
        <f t="shared" si="74"/>
        <v>220</v>
      </c>
      <c r="U201" s="702">
        <f t="shared" si="74"/>
        <v>220</v>
      </c>
      <c r="V201" s="702">
        <f t="shared" si="74"/>
        <v>170</v>
      </c>
      <c r="W201" s="877">
        <f t="shared" si="1"/>
        <v>2530</v>
      </c>
      <c r="X201" s="863"/>
      <c r="Y201" s="863"/>
      <c r="Z201" s="863"/>
      <c r="AA201" s="856"/>
      <c r="AB201" s="690"/>
      <c r="AC201" s="869"/>
      <c r="AD201" s="690"/>
      <c r="AE201" s="690"/>
      <c r="AF201" s="690"/>
      <c r="AG201" s="690"/>
      <c r="AH201" s="690"/>
      <c r="AI201" s="690"/>
    </row>
    <row r="202" spans="1:36" ht="30.75" customHeight="1" x14ac:dyDescent="0.25">
      <c r="A202" s="705"/>
      <c r="B202" s="705"/>
      <c r="C202" s="705"/>
      <c r="D202" s="705"/>
      <c r="E202" s="705"/>
      <c r="F202" s="705"/>
      <c r="G202" s="707"/>
      <c r="H202" s="1456"/>
      <c r="I202" s="1478"/>
      <c r="J202" s="701" t="s">
        <v>1149</v>
      </c>
      <c r="K202" s="683">
        <f>SUMIF($J203:$J236,$J$202,K203:K236)</f>
        <v>138032</v>
      </c>
      <c r="L202" s="683">
        <f t="shared" ref="L202:V202" si="75">SUMIF($J203:$J236,$J$202,L203:L236)</f>
        <v>125348</v>
      </c>
      <c r="M202" s="683">
        <f t="shared" si="75"/>
        <v>120688</v>
      </c>
      <c r="N202" s="683">
        <f t="shared" si="75"/>
        <v>125348</v>
      </c>
      <c r="O202" s="683">
        <f t="shared" si="75"/>
        <v>120688</v>
      </c>
      <c r="P202" s="683">
        <f t="shared" si="75"/>
        <v>125448</v>
      </c>
      <c r="Q202" s="683">
        <f t="shared" si="75"/>
        <v>155376</v>
      </c>
      <c r="R202" s="683">
        <f t="shared" si="75"/>
        <v>125348</v>
      </c>
      <c r="S202" s="683">
        <f t="shared" si="75"/>
        <v>120688</v>
      </c>
      <c r="T202" s="683">
        <f t="shared" si="75"/>
        <v>125348</v>
      </c>
      <c r="U202" s="683">
        <f t="shared" si="75"/>
        <v>120688</v>
      </c>
      <c r="V202" s="683">
        <f t="shared" si="75"/>
        <v>143492</v>
      </c>
      <c r="W202" s="703">
        <f t="shared" si="1"/>
        <v>1546492</v>
      </c>
      <c r="X202" s="712"/>
      <c r="Y202" s="712"/>
      <c r="Z202" s="712"/>
      <c r="AA202" s="712"/>
      <c r="AB202" s="684"/>
      <c r="AC202" s="871"/>
      <c r="AD202" s="691"/>
      <c r="AE202" s="691"/>
      <c r="AF202" s="691"/>
      <c r="AG202" s="691"/>
      <c r="AH202" s="691"/>
      <c r="AI202" s="684"/>
    </row>
    <row r="203" spans="1:36" ht="54" customHeight="1" x14ac:dyDescent="0.25">
      <c r="A203" s="705"/>
      <c r="B203" s="705"/>
      <c r="C203" s="705"/>
      <c r="D203" s="705"/>
      <c r="E203" s="705"/>
      <c r="F203" s="705"/>
      <c r="G203" s="706"/>
      <c r="H203" s="1451" t="s">
        <v>1820</v>
      </c>
      <c r="I203" s="1452" t="s">
        <v>1559</v>
      </c>
      <c r="J203" s="856" t="s">
        <v>1148</v>
      </c>
      <c r="K203" s="889">
        <v>160</v>
      </c>
      <c r="L203" s="889">
        <v>220</v>
      </c>
      <c r="M203" s="889">
        <v>220</v>
      </c>
      <c r="N203" s="889">
        <v>220</v>
      </c>
      <c r="O203" s="889">
        <v>220</v>
      </c>
      <c r="P203" s="889">
        <v>220</v>
      </c>
      <c r="Q203" s="889">
        <v>220</v>
      </c>
      <c r="R203" s="889">
        <v>220</v>
      </c>
      <c r="S203" s="889">
        <v>220</v>
      </c>
      <c r="T203" s="889">
        <v>220</v>
      </c>
      <c r="U203" s="889">
        <v>220</v>
      </c>
      <c r="V203" s="889">
        <v>170</v>
      </c>
      <c r="W203" s="879">
        <f t="shared" si="1"/>
        <v>2530</v>
      </c>
      <c r="X203" s="856"/>
      <c r="Y203" s="856"/>
      <c r="Z203" s="856"/>
      <c r="AA203" s="856"/>
      <c r="AB203" s="853"/>
      <c r="AC203" s="856"/>
      <c r="AD203" s="853"/>
      <c r="AE203" s="853"/>
      <c r="AF203" s="853"/>
      <c r="AG203" s="853"/>
      <c r="AH203" s="853"/>
      <c r="AI203" s="853"/>
    </row>
    <row r="204" spans="1:36" ht="51.6" customHeight="1" x14ac:dyDescent="0.25">
      <c r="A204" s="705"/>
      <c r="B204" s="705"/>
      <c r="C204" s="705"/>
      <c r="D204" s="705"/>
      <c r="E204" s="705"/>
      <c r="F204" s="705"/>
      <c r="G204" s="707"/>
      <c r="H204" s="1451"/>
      <c r="I204" s="1452"/>
      <c r="J204" s="856" t="s">
        <v>1149</v>
      </c>
      <c r="K204" s="945">
        <v>53032</v>
      </c>
      <c r="L204" s="945">
        <v>35688</v>
      </c>
      <c r="M204" s="945">
        <v>35688</v>
      </c>
      <c r="N204" s="945">
        <v>35688</v>
      </c>
      <c r="O204" s="945">
        <v>35688</v>
      </c>
      <c r="P204" s="945">
        <v>35688</v>
      </c>
      <c r="Q204" s="945">
        <v>70376</v>
      </c>
      <c r="R204" s="945">
        <v>35688</v>
      </c>
      <c r="S204" s="945">
        <v>35688</v>
      </c>
      <c r="T204" s="945">
        <v>35688</v>
      </c>
      <c r="U204" s="945">
        <v>35688</v>
      </c>
      <c r="V204" s="945">
        <v>53832</v>
      </c>
      <c r="W204" s="942">
        <f>SUM(K204:V204)</f>
        <v>498432</v>
      </c>
      <c r="X204" s="883" t="s">
        <v>1558</v>
      </c>
      <c r="Y204" s="884">
        <v>12</v>
      </c>
      <c r="Z204" s="883" t="s">
        <v>1559</v>
      </c>
      <c r="AA204" s="885" t="s">
        <v>1560</v>
      </c>
      <c r="AB204" s="886" t="s">
        <v>1561</v>
      </c>
      <c r="AC204" s="887">
        <v>11</v>
      </c>
      <c r="AD204" s="855">
        <f>W204/Y204</f>
        <v>41536</v>
      </c>
      <c r="AE204" s="855">
        <f>AD204*Y204</f>
        <v>498432</v>
      </c>
      <c r="AF204" s="873">
        <f>K204+L204+M204+N204</f>
        <v>160096</v>
      </c>
      <c r="AG204" s="873">
        <f>O204+P204+Q204+R204</f>
        <v>177440</v>
      </c>
      <c r="AH204" s="873">
        <f>S204+T204+U204+V204</f>
        <v>160896</v>
      </c>
      <c r="AI204" s="947" t="s">
        <v>1562</v>
      </c>
    </row>
    <row r="205" spans="1:36" ht="35.450000000000003" customHeight="1" x14ac:dyDescent="0.25">
      <c r="A205" s="705"/>
      <c r="B205" s="705"/>
      <c r="C205" s="705"/>
      <c r="D205" s="705"/>
      <c r="E205" s="705"/>
      <c r="F205" s="705"/>
      <c r="G205" s="706"/>
      <c r="H205" s="1451" t="s">
        <v>1796</v>
      </c>
      <c r="I205" s="1452" t="s">
        <v>1559</v>
      </c>
      <c r="J205" s="856" t="s">
        <v>1148</v>
      </c>
      <c r="K205" s="889"/>
      <c r="L205" s="889"/>
      <c r="M205" s="889"/>
      <c r="N205" s="889"/>
      <c r="O205" s="889"/>
      <c r="P205" s="889"/>
      <c r="Q205" s="889"/>
      <c r="R205" s="889"/>
      <c r="S205" s="889"/>
      <c r="T205" s="889"/>
      <c r="U205" s="889"/>
      <c r="V205" s="889"/>
      <c r="W205" s="889"/>
      <c r="X205" s="856"/>
      <c r="Y205" s="856"/>
      <c r="Z205" s="856"/>
      <c r="AA205" s="856"/>
      <c r="AB205" s="853"/>
      <c r="AC205" s="856"/>
      <c r="AD205" s="855"/>
      <c r="AE205" s="855"/>
      <c r="AF205" s="855"/>
      <c r="AG205" s="855"/>
      <c r="AH205" s="855"/>
      <c r="AI205" s="855"/>
    </row>
    <row r="206" spans="1:36" ht="42.6" customHeight="1" x14ac:dyDescent="0.25">
      <c r="A206" s="705"/>
      <c r="B206" s="705"/>
      <c r="C206" s="705"/>
      <c r="D206" s="705"/>
      <c r="E206" s="705"/>
      <c r="F206" s="705"/>
      <c r="G206" s="707"/>
      <c r="H206" s="1451"/>
      <c r="I206" s="1452"/>
      <c r="J206" s="856" t="s">
        <v>1149</v>
      </c>
      <c r="K206" s="952">
        <v>85000</v>
      </c>
      <c r="L206" s="952">
        <v>85000</v>
      </c>
      <c r="M206" s="952">
        <v>85000</v>
      </c>
      <c r="N206" s="952">
        <v>85000</v>
      </c>
      <c r="O206" s="952">
        <v>85000</v>
      </c>
      <c r="P206" s="952">
        <v>85000</v>
      </c>
      <c r="Q206" s="952">
        <v>85000</v>
      </c>
      <c r="R206" s="952">
        <v>85000</v>
      </c>
      <c r="S206" s="952">
        <v>85000</v>
      </c>
      <c r="T206" s="952">
        <v>85000</v>
      </c>
      <c r="U206" s="952">
        <v>85000</v>
      </c>
      <c r="V206" s="952">
        <v>85000</v>
      </c>
      <c r="W206" s="942">
        <f t="shared" ref="W206:W236" si="76">SUM(K206:V206)</f>
        <v>1020000</v>
      </c>
      <c r="X206" s="883" t="s">
        <v>1558</v>
      </c>
      <c r="Y206" s="884">
        <v>12</v>
      </c>
      <c r="Z206" s="883" t="s">
        <v>1559</v>
      </c>
      <c r="AA206" s="885">
        <v>29</v>
      </c>
      <c r="AB206" s="886" t="s">
        <v>1561</v>
      </c>
      <c r="AC206" s="887">
        <v>11</v>
      </c>
      <c r="AD206" s="855">
        <f t="shared" ref="AD206:AD236" si="77">W206/Y206</f>
        <v>85000</v>
      </c>
      <c r="AE206" s="855">
        <f t="shared" ref="AE206:AE236" si="78">AD206*Y206</f>
        <v>1020000</v>
      </c>
      <c r="AF206" s="873">
        <f t="shared" ref="AF206:AF236" si="79">K206+L206+M206+N206</f>
        <v>340000</v>
      </c>
      <c r="AG206" s="873">
        <f t="shared" ref="AG206:AG236" si="80">O206+P206+Q206+R206</f>
        <v>340000</v>
      </c>
      <c r="AH206" s="873">
        <f t="shared" ref="AH206:AH236" si="81">S206+T206+U206+V206</f>
        <v>340000</v>
      </c>
      <c r="AI206" s="947" t="s">
        <v>1562</v>
      </c>
    </row>
    <row r="207" spans="1:36" ht="26.45" customHeight="1" x14ac:dyDescent="0.25">
      <c r="A207" s="705"/>
      <c r="B207" s="705"/>
      <c r="C207" s="705"/>
      <c r="D207" s="705"/>
      <c r="E207" s="705"/>
      <c r="F207" s="705"/>
      <c r="G207" s="706"/>
      <c r="H207" s="1453" t="s">
        <v>1881</v>
      </c>
      <c r="I207" s="1452"/>
      <c r="J207" s="856" t="s">
        <v>1148</v>
      </c>
      <c r="K207" s="889"/>
      <c r="L207" s="889"/>
      <c r="M207" s="889"/>
      <c r="N207" s="889"/>
      <c r="O207" s="889"/>
      <c r="P207" s="889"/>
      <c r="Q207" s="889"/>
      <c r="R207" s="889"/>
      <c r="S207" s="889"/>
      <c r="T207" s="889"/>
      <c r="U207" s="889"/>
      <c r="V207" s="889"/>
      <c r="W207" s="889"/>
      <c r="X207" s="856"/>
      <c r="Y207" s="856"/>
      <c r="Z207" s="856"/>
      <c r="AA207" s="856"/>
      <c r="AB207" s="856"/>
      <c r="AC207" s="856"/>
      <c r="AD207" s="855"/>
      <c r="AE207" s="855"/>
      <c r="AF207" s="855"/>
      <c r="AG207" s="855"/>
      <c r="AH207" s="855"/>
      <c r="AI207" s="856"/>
    </row>
    <row r="208" spans="1:36" ht="23.45" customHeight="1" x14ac:dyDescent="0.25">
      <c r="A208" s="705"/>
      <c r="B208" s="705"/>
      <c r="C208" s="705"/>
      <c r="D208" s="705"/>
      <c r="E208" s="705"/>
      <c r="F208" s="705"/>
      <c r="G208" s="707"/>
      <c r="H208" s="1454"/>
      <c r="I208" s="1452"/>
      <c r="J208" s="856" t="s">
        <v>1149</v>
      </c>
      <c r="K208" s="890"/>
      <c r="L208" s="890">
        <v>300</v>
      </c>
      <c r="M208" s="890"/>
      <c r="N208" s="890">
        <v>300</v>
      </c>
      <c r="O208" s="890"/>
      <c r="P208" s="890">
        <v>300</v>
      </c>
      <c r="Q208" s="890"/>
      <c r="R208" s="890">
        <v>300</v>
      </c>
      <c r="S208" s="890"/>
      <c r="T208" s="890">
        <v>300</v>
      </c>
      <c r="U208" s="890"/>
      <c r="V208" s="890">
        <v>300</v>
      </c>
      <c r="W208" s="942">
        <f t="shared" si="76"/>
        <v>1800</v>
      </c>
      <c r="X208" s="951" t="s">
        <v>1821</v>
      </c>
      <c r="Y208" s="884">
        <v>12</v>
      </c>
      <c r="Z208" s="884"/>
      <c r="AA208" s="884">
        <v>133</v>
      </c>
      <c r="AB208" s="884"/>
      <c r="AC208" s="884">
        <v>11</v>
      </c>
      <c r="AD208" s="855">
        <f t="shared" si="77"/>
        <v>150</v>
      </c>
      <c r="AE208" s="855">
        <f t="shared" si="78"/>
        <v>1800</v>
      </c>
      <c r="AF208" s="873">
        <f t="shared" si="79"/>
        <v>600</v>
      </c>
      <c r="AG208" s="873">
        <f t="shared" si="80"/>
        <v>600</v>
      </c>
      <c r="AH208" s="873">
        <f t="shared" si="81"/>
        <v>600</v>
      </c>
      <c r="AI208" s="884"/>
    </row>
    <row r="209" spans="1:36" ht="32.450000000000003" customHeight="1" x14ac:dyDescent="0.25">
      <c r="A209" s="705"/>
      <c r="B209" s="705"/>
      <c r="C209" s="705"/>
      <c r="D209" s="705"/>
      <c r="E209" s="705"/>
      <c r="F209" s="705"/>
      <c r="G209" s="707"/>
      <c r="H209" s="1454"/>
      <c r="I209" s="856"/>
      <c r="J209" s="856" t="s">
        <v>1149</v>
      </c>
      <c r="K209" s="890"/>
      <c r="L209" s="890">
        <v>210</v>
      </c>
      <c r="M209" s="890"/>
      <c r="N209" s="890">
        <v>210</v>
      </c>
      <c r="O209" s="890"/>
      <c r="P209" s="890">
        <v>210</v>
      </c>
      <c r="Q209" s="890"/>
      <c r="R209" s="890">
        <v>210</v>
      </c>
      <c r="S209" s="890"/>
      <c r="T209" s="890">
        <v>210</v>
      </c>
      <c r="U209" s="890"/>
      <c r="V209" s="890">
        <v>210</v>
      </c>
      <c r="W209" s="942">
        <f t="shared" si="76"/>
        <v>1260</v>
      </c>
      <c r="X209" s="957" t="s">
        <v>1901</v>
      </c>
      <c r="Y209" s="884">
        <v>20</v>
      </c>
      <c r="Z209" s="947" t="s">
        <v>1567</v>
      </c>
      <c r="AA209" s="884">
        <v>136</v>
      </c>
      <c r="AB209" s="907"/>
      <c r="AC209" s="908">
        <v>11</v>
      </c>
      <c r="AD209" s="855">
        <f t="shared" ref="AD209" si="82">W209/Y209</f>
        <v>63</v>
      </c>
      <c r="AE209" s="855">
        <f t="shared" ref="AE209" si="83">AD209*Y209</f>
        <v>1260</v>
      </c>
      <c r="AF209" s="873">
        <f t="shared" si="79"/>
        <v>420</v>
      </c>
      <c r="AG209" s="873">
        <f t="shared" si="80"/>
        <v>420</v>
      </c>
      <c r="AH209" s="873">
        <f t="shared" si="81"/>
        <v>420</v>
      </c>
      <c r="AI209" s="884"/>
    </row>
    <row r="210" spans="1:36" ht="32.450000000000003" customHeight="1" x14ac:dyDescent="0.25">
      <c r="A210" s="705"/>
      <c r="B210" s="705"/>
      <c r="C210" s="705"/>
      <c r="D210" s="705"/>
      <c r="E210" s="705"/>
      <c r="F210" s="705"/>
      <c r="G210" s="707"/>
      <c r="H210" s="1455"/>
      <c r="I210" s="856"/>
      <c r="J210" s="856" t="s">
        <v>1149</v>
      </c>
      <c r="K210" s="890"/>
      <c r="L210" s="890">
        <v>250</v>
      </c>
      <c r="M210" s="890"/>
      <c r="N210" s="890">
        <v>250</v>
      </c>
      <c r="O210" s="890"/>
      <c r="P210" s="945">
        <v>350</v>
      </c>
      <c r="Q210" s="890"/>
      <c r="R210" s="890">
        <v>250</v>
      </c>
      <c r="S210" s="890"/>
      <c r="T210" s="890">
        <v>250</v>
      </c>
      <c r="U210" s="890"/>
      <c r="V210" s="890">
        <v>250</v>
      </c>
      <c r="W210" s="942">
        <f t="shared" si="76"/>
        <v>1600</v>
      </c>
      <c r="X210" s="909" t="s">
        <v>1797</v>
      </c>
      <c r="Y210" s="884">
        <v>20</v>
      </c>
      <c r="Z210" s="947" t="s">
        <v>1567</v>
      </c>
      <c r="AA210" s="884">
        <v>262</v>
      </c>
      <c r="AB210" s="907"/>
      <c r="AC210" s="908">
        <v>11</v>
      </c>
      <c r="AD210" s="855">
        <f t="shared" si="77"/>
        <v>80</v>
      </c>
      <c r="AE210" s="855">
        <f t="shared" si="78"/>
        <v>1600</v>
      </c>
      <c r="AF210" s="873">
        <f t="shared" si="79"/>
        <v>500</v>
      </c>
      <c r="AG210" s="873">
        <f t="shared" si="80"/>
        <v>600</v>
      </c>
      <c r="AH210" s="873">
        <f t="shared" si="81"/>
        <v>500</v>
      </c>
      <c r="AI210" s="884"/>
    </row>
    <row r="211" spans="1:36" ht="32.450000000000003" customHeight="1" x14ac:dyDescent="0.25">
      <c r="A211" s="705"/>
      <c r="B211" s="705"/>
      <c r="C211" s="705"/>
      <c r="D211" s="705"/>
      <c r="E211" s="705"/>
      <c r="F211" s="705"/>
      <c r="G211" s="706"/>
      <c r="H211" s="1453" t="s">
        <v>1882</v>
      </c>
      <c r="I211" s="1457" t="s">
        <v>1559</v>
      </c>
      <c r="J211" s="856" t="s">
        <v>1148</v>
      </c>
      <c r="K211" s="889"/>
      <c r="L211" s="889"/>
      <c r="M211" s="889"/>
      <c r="N211" s="889"/>
      <c r="O211" s="889"/>
      <c r="P211" s="889"/>
      <c r="Q211" s="889"/>
      <c r="R211" s="889"/>
      <c r="S211" s="889"/>
      <c r="T211" s="889"/>
      <c r="U211" s="889"/>
      <c r="V211" s="889"/>
      <c r="W211" s="889"/>
      <c r="X211" s="856"/>
      <c r="Y211" s="856"/>
      <c r="Z211" s="856"/>
      <c r="AA211" s="856"/>
      <c r="AB211" s="853"/>
      <c r="AC211" s="856"/>
      <c r="AD211" s="855"/>
      <c r="AE211" s="855"/>
      <c r="AF211" s="855"/>
      <c r="AG211" s="855"/>
      <c r="AH211" s="855"/>
      <c r="AI211" s="855"/>
    </row>
    <row r="212" spans="1:36" ht="28.15" customHeight="1" x14ac:dyDescent="0.25">
      <c r="A212" s="705"/>
      <c r="B212" s="705"/>
      <c r="C212" s="705"/>
      <c r="D212" s="705"/>
      <c r="E212" s="705"/>
      <c r="F212" s="705"/>
      <c r="G212" s="707"/>
      <c r="H212" s="1455"/>
      <c r="I212" s="1458"/>
      <c r="J212" s="856" t="s">
        <v>1149</v>
      </c>
      <c r="K212" s="945"/>
      <c r="L212" s="945">
        <v>300</v>
      </c>
      <c r="M212" s="945"/>
      <c r="N212" s="945">
        <v>300</v>
      </c>
      <c r="O212" s="945"/>
      <c r="P212" s="945">
        <v>300</v>
      </c>
      <c r="Q212" s="945"/>
      <c r="R212" s="945">
        <v>300</v>
      </c>
      <c r="S212" s="945"/>
      <c r="T212" s="945">
        <v>300</v>
      </c>
      <c r="U212" s="945"/>
      <c r="V212" s="945">
        <v>300</v>
      </c>
      <c r="W212" s="942">
        <f t="shared" si="76"/>
        <v>1800</v>
      </c>
      <c r="X212" s="951" t="s">
        <v>1821</v>
      </c>
      <c r="Y212" s="884">
        <v>12</v>
      </c>
      <c r="Z212" s="883" t="s">
        <v>1559</v>
      </c>
      <c r="AA212" s="885">
        <v>133</v>
      </c>
      <c r="AB212" s="886" t="s">
        <v>1561</v>
      </c>
      <c r="AC212" s="887">
        <v>11</v>
      </c>
      <c r="AD212" s="855">
        <f t="shared" si="77"/>
        <v>150</v>
      </c>
      <c r="AE212" s="855">
        <f t="shared" si="78"/>
        <v>1800</v>
      </c>
      <c r="AF212" s="873">
        <f t="shared" si="79"/>
        <v>600</v>
      </c>
      <c r="AG212" s="873">
        <f t="shared" si="80"/>
        <v>600</v>
      </c>
      <c r="AH212" s="873">
        <f t="shared" si="81"/>
        <v>600</v>
      </c>
      <c r="AI212" s="947"/>
    </row>
    <row r="213" spans="1:36" ht="32.450000000000003" customHeight="1" x14ac:dyDescent="0.25">
      <c r="A213" s="705"/>
      <c r="B213" s="705"/>
      <c r="C213" s="705"/>
      <c r="D213" s="705"/>
      <c r="E213" s="705"/>
      <c r="F213" s="705"/>
      <c r="G213" s="706"/>
      <c r="H213" s="1451" t="s">
        <v>1883</v>
      </c>
      <c r="I213" s="1452" t="s">
        <v>1559</v>
      </c>
      <c r="J213" s="856" t="s">
        <v>1148</v>
      </c>
      <c r="K213" s="889"/>
      <c r="L213" s="889"/>
      <c r="M213" s="889"/>
      <c r="N213" s="889"/>
      <c r="O213" s="889"/>
      <c r="P213" s="889"/>
      <c r="Q213" s="889"/>
      <c r="R213" s="889"/>
      <c r="S213" s="889"/>
      <c r="T213" s="889"/>
      <c r="U213" s="889"/>
      <c r="V213" s="889"/>
      <c r="W213" s="889"/>
      <c r="X213" s="856"/>
      <c r="Y213" s="856"/>
      <c r="Z213" s="856"/>
      <c r="AA213" s="856"/>
      <c r="AB213" s="853"/>
      <c r="AC213" s="856"/>
      <c r="AD213" s="855"/>
      <c r="AE213" s="855"/>
      <c r="AF213" s="855"/>
      <c r="AG213" s="855"/>
      <c r="AH213" s="855"/>
      <c r="AI213" s="853"/>
    </row>
    <row r="214" spans="1:36" ht="28.15" customHeight="1" x14ac:dyDescent="0.25">
      <c r="A214" s="705"/>
      <c r="B214" s="705"/>
      <c r="C214" s="705"/>
      <c r="D214" s="705"/>
      <c r="E214" s="705"/>
      <c r="F214" s="705"/>
      <c r="G214" s="707"/>
      <c r="H214" s="1451"/>
      <c r="I214" s="1452"/>
      <c r="J214" s="856" t="s">
        <v>1149</v>
      </c>
      <c r="K214" s="945"/>
      <c r="L214" s="945">
        <v>300</v>
      </c>
      <c r="M214" s="945"/>
      <c r="N214" s="945">
        <v>300</v>
      </c>
      <c r="O214" s="945"/>
      <c r="P214" s="945">
        <v>300</v>
      </c>
      <c r="Q214" s="945"/>
      <c r="R214" s="945">
        <v>300</v>
      </c>
      <c r="S214" s="945"/>
      <c r="T214" s="945">
        <v>300</v>
      </c>
      <c r="U214" s="945"/>
      <c r="V214" s="945">
        <v>300</v>
      </c>
      <c r="W214" s="942">
        <f t="shared" si="76"/>
        <v>1800</v>
      </c>
      <c r="X214" s="950" t="s">
        <v>1923</v>
      </c>
      <c r="Y214" s="884">
        <v>12</v>
      </c>
      <c r="Z214" s="883" t="s">
        <v>1559</v>
      </c>
      <c r="AA214" s="885">
        <v>136</v>
      </c>
      <c r="AB214" s="886" t="s">
        <v>1561</v>
      </c>
      <c r="AC214" s="887">
        <v>11</v>
      </c>
      <c r="AD214" s="855">
        <f t="shared" si="77"/>
        <v>150</v>
      </c>
      <c r="AE214" s="855">
        <f t="shared" si="78"/>
        <v>1800</v>
      </c>
      <c r="AF214" s="873">
        <f t="shared" si="79"/>
        <v>600</v>
      </c>
      <c r="AG214" s="873">
        <f t="shared" si="80"/>
        <v>600</v>
      </c>
      <c r="AH214" s="873">
        <f t="shared" si="81"/>
        <v>600</v>
      </c>
      <c r="AI214" s="947"/>
    </row>
    <row r="215" spans="1:36" ht="32.450000000000003" customHeight="1" x14ac:dyDescent="0.25">
      <c r="A215" s="705"/>
      <c r="B215" s="705"/>
      <c r="C215" s="705"/>
      <c r="D215" s="705"/>
      <c r="E215" s="705"/>
      <c r="F215" s="705"/>
      <c r="G215" s="706"/>
      <c r="H215" s="1451" t="s">
        <v>1884</v>
      </c>
      <c r="I215" s="1452" t="s">
        <v>1559</v>
      </c>
      <c r="J215" s="856" t="s">
        <v>1148</v>
      </c>
      <c r="K215" s="889"/>
      <c r="L215" s="889"/>
      <c r="M215" s="889"/>
      <c r="N215" s="889"/>
      <c r="O215" s="889"/>
      <c r="P215" s="889"/>
      <c r="Q215" s="889"/>
      <c r="R215" s="889"/>
      <c r="S215" s="889"/>
      <c r="T215" s="889"/>
      <c r="U215" s="889"/>
      <c r="V215" s="889"/>
      <c r="W215" s="889"/>
      <c r="X215" s="856"/>
      <c r="Y215" s="856"/>
      <c r="Z215" s="856"/>
      <c r="AA215" s="856"/>
      <c r="AB215" s="853"/>
      <c r="AC215" s="856"/>
      <c r="AD215" s="855"/>
      <c r="AE215" s="855"/>
      <c r="AF215" s="855"/>
      <c r="AG215" s="855"/>
      <c r="AH215" s="855"/>
      <c r="AI215" s="855"/>
      <c r="AJ215" s="855"/>
    </row>
    <row r="216" spans="1:36" ht="28.15" customHeight="1" x14ac:dyDescent="0.25">
      <c r="A216" s="705"/>
      <c r="B216" s="705"/>
      <c r="C216" s="705"/>
      <c r="D216" s="705"/>
      <c r="E216" s="705"/>
      <c r="F216" s="705"/>
      <c r="G216" s="707"/>
      <c r="H216" s="1451"/>
      <c r="I216" s="1452"/>
      <c r="J216" s="856" t="s">
        <v>1149</v>
      </c>
      <c r="K216" s="945"/>
      <c r="L216" s="945">
        <v>300</v>
      </c>
      <c r="M216" s="945"/>
      <c r="N216" s="945">
        <v>300</v>
      </c>
      <c r="O216" s="945"/>
      <c r="P216" s="945">
        <v>300</v>
      </c>
      <c r="Q216" s="945"/>
      <c r="R216" s="945">
        <v>300</v>
      </c>
      <c r="S216" s="945"/>
      <c r="T216" s="945">
        <v>300</v>
      </c>
      <c r="U216" s="945"/>
      <c r="V216" s="945">
        <v>300</v>
      </c>
      <c r="W216" s="942">
        <f t="shared" si="76"/>
        <v>1800</v>
      </c>
      <c r="X216" s="951" t="s">
        <v>1821</v>
      </c>
      <c r="Y216" s="884">
        <v>12</v>
      </c>
      <c r="Z216" s="883" t="s">
        <v>1559</v>
      </c>
      <c r="AA216" s="885">
        <v>133</v>
      </c>
      <c r="AB216" s="886" t="s">
        <v>1561</v>
      </c>
      <c r="AC216" s="887">
        <v>11</v>
      </c>
      <c r="AD216" s="855">
        <f t="shared" si="77"/>
        <v>150</v>
      </c>
      <c r="AE216" s="855">
        <f t="shared" si="78"/>
        <v>1800</v>
      </c>
      <c r="AF216" s="873">
        <f t="shared" si="79"/>
        <v>600</v>
      </c>
      <c r="AG216" s="873">
        <f t="shared" si="80"/>
        <v>600</v>
      </c>
      <c r="AH216" s="873">
        <f t="shared" si="81"/>
        <v>600</v>
      </c>
      <c r="AI216" s="947"/>
    </row>
    <row r="217" spans="1:36" ht="32.450000000000003" customHeight="1" x14ac:dyDescent="0.25">
      <c r="A217" s="705"/>
      <c r="B217" s="705"/>
      <c r="C217" s="705"/>
      <c r="D217" s="705"/>
      <c r="E217" s="705"/>
      <c r="F217" s="705"/>
      <c r="G217" s="706"/>
      <c r="H217" s="1451" t="s">
        <v>1885</v>
      </c>
      <c r="I217" s="1452" t="s">
        <v>1559</v>
      </c>
      <c r="J217" s="856" t="s">
        <v>1148</v>
      </c>
      <c r="K217" s="889"/>
      <c r="L217" s="889"/>
      <c r="M217" s="889"/>
      <c r="N217" s="889"/>
      <c r="O217" s="889"/>
      <c r="P217" s="889"/>
      <c r="Q217" s="889"/>
      <c r="R217" s="889"/>
      <c r="S217" s="889"/>
      <c r="T217" s="889"/>
      <c r="U217" s="889"/>
      <c r="V217" s="889"/>
      <c r="W217" s="889"/>
      <c r="X217" s="856"/>
      <c r="Y217" s="856"/>
      <c r="Z217" s="856"/>
      <c r="AA217" s="856"/>
      <c r="AB217" s="853"/>
      <c r="AC217" s="856"/>
      <c r="AD217" s="855"/>
      <c r="AE217" s="855"/>
      <c r="AF217" s="855"/>
      <c r="AG217" s="855"/>
      <c r="AH217" s="855"/>
      <c r="AI217" s="853"/>
    </row>
    <row r="218" spans="1:36" ht="28.15" customHeight="1" x14ac:dyDescent="0.25">
      <c r="A218" s="705"/>
      <c r="B218" s="705"/>
      <c r="C218" s="705"/>
      <c r="D218" s="705"/>
      <c r="E218" s="705"/>
      <c r="F218" s="705"/>
      <c r="G218" s="707"/>
      <c r="H218" s="1451"/>
      <c r="I218" s="1452"/>
      <c r="J218" s="856" t="s">
        <v>1149</v>
      </c>
      <c r="K218" s="945"/>
      <c r="L218" s="945">
        <v>300</v>
      </c>
      <c r="M218" s="945"/>
      <c r="N218" s="945">
        <v>300</v>
      </c>
      <c r="O218" s="945"/>
      <c r="P218" s="945">
        <v>300</v>
      </c>
      <c r="Q218" s="945"/>
      <c r="R218" s="945">
        <v>300</v>
      </c>
      <c r="S218" s="945"/>
      <c r="T218" s="945">
        <v>300</v>
      </c>
      <c r="U218" s="945"/>
      <c r="V218" s="945">
        <v>300</v>
      </c>
      <c r="W218" s="942">
        <f t="shared" si="76"/>
        <v>1800</v>
      </c>
      <c r="X218" s="950" t="s">
        <v>1923</v>
      </c>
      <c r="Y218" s="884">
        <v>12</v>
      </c>
      <c r="Z218" s="883" t="s">
        <v>1559</v>
      </c>
      <c r="AA218" s="885">
        <v>136</v>
      </c>
      <c r="AB218" s="886" t="s">
        <v>1561</v>
      </c>
      <c r="AC218" s="887">
        <v>11</v>
      </c>
      <c r="AD218" s="855">
        <f t="shared" si="77"/>
        <v>150</v>
      </c>
      <c r="AE218" s="855">
        <f t="shared" si="78"/>
        <v>1800</v>
      </c>
      <c r="AF218" s="873">
        <f t="shared" si="79"/>
        <v>600</v>
      </c>
      <c r="AG218" s="873">
        <f t="shared" si="80"/>
        <v>600</v>
      </c>
      <c r="AH218" s="873">
        <f t="shared" si="81"/>
        <v>600</v>
      </c>
      <c r="AI218" s="947"/>
    </row>
    <row r="219" spans="1:36" ht="32.450000000000003" customHeight="1" x14ac:dyDescent="0.25">
      <c r="A219" s="705"/>
      <c r="B219" s="705"/>
      <c r="C219" s="705"/>
      <c r="D219" s="705"/>
      <c r="E219" s="705"/>
      <c r="F219" s="705"/>
      <c r="G219" s="706"/>
      <c r="H219" s="1451" t="s">
        <v>1886</v>
      </c>
      <c r="I219" s="1452" t="s">
        <v>1559</v>
      </c>
      <c r="J219" s="856" t="s">
        <v>1148</v>
      </c>
      <c r="K219" s="889"/>
      <c r="L219" s="889"/>
      <c r="M219" s="889"/>
      <c r="N219" s="889"/>
      <c r="O219" s="889"/>
      <c r="P219" s="889"/>
      <c r="Q219" s="889"/>
      <c r="R219" s="889"/>
      <c r="S219" s="889"/>
      <c r="T219" s="889"/>
      <c r="U219" s="889"/>
      <c r="V219" s="889"/>
      <c r="W219" s="889"/>
      <c r="X219" s="856"/>
      <c r="Y219" s="856"/>
      <c r="Z219" s="856"/>
      <c r="AA219" s="856"/>
      <c r="AB219" s="853"/>
      <c r="AC219" s="856"/>
      <c r="AD219" s="855"/>
      <c r="AE219" s="855"/>
      <c r="AF219" s="855"/>
      <c r="AG219" s="855"/>
      <c r="AH219" s="855"/>
      <c r="AI219" s="855"/>
    </row>
    <row r="220" spans="1:36" ht="28.15" customHeight="1" x14ac:dyDescent="0.25">
      <c r="A220" s="705"/>
      <c r="B220" s="705"/>
      <c r="C220" s="705"/>
      <c r="D220" s="705"/>
      <c r="E220" s="705"/>
      <c r="F220" s="705"/>
      <c r="G220" s="707"/>
      <c r="H220" s="1451"/>
      <c r="I220" s="1452"/>
      <c r="J220" s="856" t="s">
        <v>1149</v>
      </c>
      <c r="K220" s="945"/>
      <c r="L220" s="945">
        <v>300</v>
      </c>
      <c r="M220" s="945"/>
      <c r="N220" s="945">
        <v>300</v>
      </c>
      <c r="O220" s="945"/>
      <c r="P220" s="945">
        <v>300</v>
      </c>
      <c r="Q220" s="945"/>
      <c r="R220" s="945">
        <v>300</v>
      </c>
      <c r="S220" s="945"/>
      <c r="T220" s="945">
        <v>300</v>
      </c>
      <c r="U220" s="945"/>
      <c r="V220" s="945">
        <v>300</v>
      </c>
      <c r="W220" s="942">
        <f t="shared" si="76"/>
        <v>1800</v>
      </c>
      <c r="X220" s="950" t="s">
        <v>1923</v>
      </c>
      <c r="Y220" s="884">
        <v>12</v>
      </c>
      <c r="Z220" s="883" t="s">
        <v>1559</v>
      </c>
      <c r="AA220" s="885">
        <v>136</v>
      </c>
      <c r="AB220" s="886" t="s">
        <v>1561</v>
      </c>
      <c r="AC220" s="887">
        <v>11</v>
      </c>
      <c r="AD220" s="855">
        <f t="shared" si="77"/>
        <v>150</v>
      </c>
      <c r="AE220" s="855">
        <f t="shared" si="78"/>
        <v>1800</v>
      </c>
      <c r="AF220" s="873">
        <f t="shared" si="79"/>
        <v>600</v>
      </c>
      <c r="AG220" s="873">
        <f t="shared" si="80"/>
        <v>600</v>
      </c>
      <c r="AH220" s="873">
        <f t="shared" si="81"/>
        <v>600</v>
      </c>
      <c r="AI220" s="947"/>
    </row>
    <row r="221" spans="1:36" ht="32.450000000000003" customHeight="1" x14ac:dyDescent="0.25">
      <c r="A221" s="705"/>
      <c r="B221" s="705"/>
      <c r="C221" s="705"/>
      <c r="D221" s="705"/>
      <c r="E221" s="705"/>
      <c r="F221" s="705"/>
      <c r="G221" s="706"/>
      <c r="H221" s="1451" t="s">
        <v>1887</v>
      </c>
      <c r="I221" s="1452" t="s">
        <v>1559</v>
      </c>
      <c r="J221" s="856" t="s">
        <v>1148</v>
      </c>
      <c r="K221" s="889"/>
      <c r="L221" s="889"/>
      <c r="M221" s="889"/>
      <c r="N221" s="889"/>
      <c r="O221" s="889"/>
      <c r="P221" s="889"/>
      <c r="Q221" s="889"/>
      <c r="R221" s="889"/>
      <c r="S221" s="889"/>
      <c r="T221" s="889"/>
      <c r="U221" s="889"/>
      <c r="V221" s="889"/>
      <c r="W221" s="889"/>
      <c r="X221" s="856"/>
      <c r="Y221" s="856"/>
      <c r="Z221" s="856"/>
      <c r="AA221" s="856"/>
      <c r="AB221" s="853"/>
      <c r="AC221" s="856"/>
      <c r="AD221" s="855"/>
      <c r="AE221" s="855"/>
      <c r="AF221" s="855"/>
      <c r="AG221" s="855"/>
      <c r="AH221" s="855"/>
      <c r="AI221" s="855"/>
    </row>
    <row r="222" spans="1:36" ht="28.15" customHeight="1" x14ac:dyDescent="0.25">
      <c r="A222" s="705"/>
      <c r="B222" s="705"/>
      <c r="C222" s="705"/>
      <c r="D222" s="705"/>
      <c r="E222" s="705"/>
      <c r="F222" s="705"/>
      <c r="G222" s="707"/>
      <c r="H222" s="1451"/>
      <c r="I222" s="1452"/>
      <c r="J222" s="856" t="s">
        <v>1149</v>
      </c>
      <c r="K222" s="945"/>
      <c r="L222" s="945">
        <v>300</v>
      </c>
      <c r="M222" s="945"/>
      <c r="N222" s="945">
        <v>300</v>
      </c>
      <c r="O222" s="945"/>
      <c r="P222" s="945">
        <v>300</v>
      </c>
      <c r="Q222" s="945"/>
      <c r="R222" s="945">
        <v>300</v>
      </c>
      <c r="S222" s="945"/>
      <c r="T222" s="945">
        <v>300</v>
      </c>
      <c r="U222" s="945"/>
      <c r="V222" s="945">
        <v>300</v>
      </c>
      <c r="W222" s="942">
        <f t="shared" si="76"/>
        <v>1800</v>
      </c>
      <c r="X222" s="951" t="s">
        <v>1821</v>
      </c>
      <c r="Y222" s="884">
        <v>12</v>
      </c>
      <c r="Z222" s="883" t="s">
        <v>1559</v>
      </c>
      <c r="AA222" s="885">
        <v>133</v>
      </c>
      <c r="AB222" s="886" t="s">
        <v>1561</v>
      </c>
      <c r="AC222" s="887">
        <v>11</v>
      </c>
      <c r="AD222" s="855">
        <f t="shared" si="77"/>
        <v>150</v>
      </c>
      <c r="AE222" s="855">
        <f t="shared" si="78"/>
        <v>1800</v>
      </c>
      <c r="AF222" s="873">
        <f t="shared" si="79"/>
        <v>600</v>
      </c>
      <c r="AG222" s="873">
        <f t="shared" si="80"/>
        <v>600</v>
      </c>
      <c r="AH222" s="873">
        <f t="shared" si="81"/>
        <v>600</v>
      </c>
      <c r="AI222" s="947"/>
    </row>
    <row r="223" spans="1:36" ht="32.450000000000003" customHeight="1" x14ac:dyDescent="0.25">
      <c r="A223" s="705"/>
      <c r="B223" s="705"/>
      <c r="C223" s="705"/>
      <c r="D223" s="705"/>
      <c r="E223" s="705"/>
      <c r="F223" s="705"/>
      <c r="G223" s="706"/>
      <c r="H223" s="1451" t="s">
        <v>1888</v>
      </c>
      <c r="I223" s="1452" t="s">
        <v>1559</v>
      </c>
      <c r="J223" s="856" t="s">
        <v>1148</v>
      </c>
      <c r="K223" s="889"/>
      <c r="L223" s="889"/>
      <c r="M223" s="889"/>
      <c r="N223" s="889"/>
      <c r="O223" s="889"/>
      <c r="P223" s="889"/>
      <c r="Q223" s="889"/>
      <c r="R223" s="889"/>
      <c r="S223" s="889"/>
      <c r="T223" s="889"/>
      <c r="U223" s="889"/>
      <c r="V223" s="889"/>
      <c r="W223" s="889"/>
      <c r="X223" s="856"/>
      <c r="Y223" s="856"/>
      <c r="Z223" s="856"/>
      <c r="AA223" s="856"/>
      <c r="AB223" s="853"/>
      <c r="AC223" s="856"/>
      <c r="AD223" s="855"/>
      <c r="AE223" s="855"/>
      <c r="AF223" s="855"/>
      <c r="AG223" s="855"/>
      <c r="AH223" s="855"/>
      <c r="AI223" s="855"/>
    </row>
    <row r="224" spans="1:36" ht="28.15" customHeight="1" x14ac:dyDescent="0.25">
      <c r="A224" s="705"/>
      <c r="B224" s="705"/>
      <c r="C224" s="705"/>
      <c r="D224" s="705"/>
      <c r="E224" s="705"/>
      <c r="F224" s="705"/>
      <c r="G224" s="707"/>
      <c r="H224" s="1451"/>
      <c r="I224" s="1452"/>
      <c r="J224" s="856" t="s">
        <v>1149</v>
      </c>
      <c r="K224" s="945"/>
      <c r="L224" s="945">
        <v>300</v>
      </c>
      <c r="M224" s="945"/>
      <c r="N224" s="945">
        <v>300</v>
      </c>
      <c r="O224" s="945"/>
      <c r="P224" s="945">
        <v>300</v>
      </c>
      <c r="Q224" s="945"/>
      <c r="R224" s="945">
        <v>300</v>
      </c>
      <c r="S224" s="945"/>
      <c r="T224" s="945">
        <v>300</v>
      </c>
      <c r="U224" s="945"/>
      <c r="V224" s="945">
        <v>300</v>
      </c>
      <c r="W224" s="942">
        <f t="shared" si="76"/>
        <v>1800</v>
      </c>
      <c r="X224" s="950" t="s">
        <v>1923</v>
      </c>
      <c r="Y224" s="884">
        <v>12</v>
      </c>
      <c r="Z224" s="883" t="s">
        <v>1559</v>
      </c>
      <c r="AA224" s="885">
        <v>136</v>
      </c>
      <c r="AB224" s="886" t="s">
        <v>1561</v>
      </c>
      <c r="AC224" s="887">
        <v>11</v>
      </c>
      <c r="AD224" s="855">
        <f t="shared" si="77"/>
        <v>150</v>
      </c>
      <c r="AE224" s="855">
        <f t="shared" si="78"/>
        <v>1800</v>
      </c>
      <c r="AF224" s="873">
        <f t="shared" si="79"/>
        <v>600</v>
      </c>
      <c r="AG224" s="873">
        <f t="shared" si="80"/>
        <v>600</v>
      </c>
      <c r="AH224" s="873">
        <f t="shared" si="81"/>
        <v>600</v>
      </c>
      <c r="AI224" s="947"/>
    </row>
    <row r="225" spans="1:36" ht="32.450000000000003" customHeight="1" x14ac:dyDescent="0.25">
      <c r="A225" s="705"/>
      <c r="B225" s="705"/>
      <c r="C225" s="705"/>
      <c r="D225" s="705"/>
      <c r="E225" s="705"/>
      <c r="F225" s="705"/>
      <c r="G225" s="706"/>
      <c r="H225" s="1451" t="s">
        <v>1889</v>
      </c>
      <c r="I225" s="1452" t="s">
        <v>1559</v>
      </c>
      <c r="J225" s="856" t="s">
        <v>1148</v>
      </c>
      <c r="K225" s="889"/>
      <c r="L225" s="889"/>
      <c r="M225" s="889"/>
      <c r="N225" s="889"/>
      <c r="O225" s="889"/>
      <c r="P225" s="889"/>
      <c r="Q225" s="889"/>
      <c r="R225" s="889"/>
      <c r="S225" s="889"/>
      <c r="T225" s="889"/>
      <c r="U225" s="889"/>
      <c r="V225" s="889"/>
      <c r="W225" s="889"/>
      <c r="X225" s="856"/>
      <c r="Y225" s="856"/>
      <c r="Z225" s="856"/>
      <c r="AA225" s="856"/>
      <c r="AB225" s="853"/>
      <c r="AC225" s="856"/>
      <c r="AD225" s="855"/>
      <c r="AE225" s="855"/>
      <c r="AF225" s="855"/>
      <c r="AG225" s="855"/>
      <c r="AH225" s="855"/>
      <c r="AI225" s="855"/>
    </row>
    <row r="226" spans="1:36" ht="28.15" customHeight="1" x14ac:dyDescent="0.25">
      <c r="A226" s="705"/>
      <c r="B226" s="705"/>
      <c r="C226" s="705"/>
      <c r="D226" s="705"/>
      <c r="E226" s="705"/>
      <c r="F226" s="705"/>
      <c r="G226" s="707"/>
      <c r="H226" s="1451"/>
      <c r="I226" s="1452"/>
      <c r="J226" s="856" t="s">
        <v>1149</v>
      </c>
      <c r="K226" s="945"/>
      <c r="L226" s="945">
        <v>300</v>
      </c>
      <c r="M226" s="945"/>
      <c r="N226" s="945">
        <v>300</v>
      </c>
      <c r="O226" s="945"/>
      <c r="P226" s="945">
        <v>300</v>
      </c>
      <c r="Q226" s="945"/>
      <c r="R226" s="945">
        <v>300</v>
      </c>
      <c r="S226" s="945"/>
      <c r="T226" s="945">
        <v>300</v>
      </c>
      <c r="U226" s="945"/>
      <c r="V226" s="945">
        <v>300</v>
      </c>
      <c r="W226" s="942">
        <f t="shared" si="76"/>
        <v>1800</v>
      </c>
      <c r="X226" s="950" t="s">
        <v>1923</v>
      </c>
      <c r="Y226" s="884">
        <v>12</v>
      </c>
      <c r="Z226" s="883" t="s">
        <v>1559</v>
      </c>
      <c r="AA226" s="885">
        <v>136</v>
      </c>
      <c r="AB226" s="886" t="s">
        <v>1561</v>
      </c>
      <c r="AC226" s="887">
        <v>11</v>
      </c>
      <c r="AD226" s="855">
        <f t="shared" si="77"/>
        <v>150</v>
      </c>
      <c r="AE226" s="855">
        <f t="shared" si="78"/>
        <v>1800</v>
      </c>
      <c r="AF226" s="873">
        <f t="shared" si="79"/>
        <v>600</v>
      </c>
      <c r="AG226" s="873">
        <f t="shared" si="80"/>
        <v>600</v>
      </c>
      <c r="AH226" s="873">
        <f t="shared" si="81"/>
        <v>600</v>
      </c>
      <c r="AI226" s="947"/>
    </row>
    <row r="227" spans="1:36" ht="32.450000000000003" customHeight="1" x14ac:dyDescent="0.25">
      <c r="A227" s="705"/>
      <c r="B227" s="705"/>
      <c r="C227" s="705"/>
      <c r="D227" s="705"/>
      <c r="E227" s="705"/>
      <c r="F227" s="705"/>
      <c r="G227" s="706"/>
      <c r="H227" s="1451" t="s">
        <v>1890</v>
      </c>
      <c r="I227" s="1452" t="s">
        <v>1559</v>
      </c>
      <c r="J227" s="856" t="s">
        <v>1148</v>
      </c>
      <c r="K227" s="889"/>
      <c r="L227" s="889"/>
      <c r="M227" s="889"/>
      <c r="N227" s="889"/>
      <c r="O227" s="889"/>
      <c r="P227" s="889"/>
      <c r="Q227" s="889"/>
      <c r="R227" s="889"/>
      <c r="S227" s="889"/>
      <c r="T227" s="889"/>
      <c r="U227" s="889"/>
      <c r="V227" s="889"/>
      <c r="W227" s="889"/>
      <c r="X227" s="856"/>
      <c r="Y227" s="856"/>
      <c r="Z227" s="856"/>
      <c r="AA227" s="856"/>
      <c r="AB227" s="853"/>
      <c r="AC227" s="856"/>
      <c r="AD227" s="855"/>
      <c r="AE227" s="855"/>
      <c r="AF227" s="855"/>
      <c r="AG227" s="855"/>
      <c r="AH227" s="855"/>
      <c r="AI227" s="853"/>
    </row>
    <row r="228" spans="1:36" ht="28.15" customHeight="1" x14ac:dyDescent="0.25">
      <c r="A228" s="705"/>
      <c r="B228" s="705"/>
      <c r="C228" s="705"/>
      <c r="D228" s="705"/>
      <c r="E228" s="705"/>
      <c r="F228" s="705"/>
      <c r="G228" s="707"/>
      <c r="H228" s="1451"/>
      <c r="I228" s="1452"/>
      <c r="J228" s="856" t="s">
        <v>1149</v>
      </c>
      <c r="K228" s="945"/>
      <c r="L228" s="945">
        <v>300</v>
      </c>
      <c r="M228" s="945"/>
      <c r="N228" s="945">
        <v>300</v>
      </c>
      <c r="O228" s="945"/>
      <c r="P228" s="945">
        <v>300</v>
      </c>
      <c r="Q228" s="945"/>
      <c r="R228" s="945">
        <v>300</v>
      </c>
      <c r="S228" s="945"/>
      <c r="T228" s="945">
        <v>300</v>
      </c>
      <c r="U228" s="945"/>
      <c r="V228" s="945">
        <v>300</v>
      </c>
      <c r="W228" s="942">
        <f t="shared" si="76"/>
        <v>1800</v>
      </c>
      <c r="X228" s="950" t="s">
        <v>1923</v>
      </c>
      <c r="Y228" s="884">
        <v>12</v>
      </c>
      <c r="Z228" s="883" t="s">
        <v>1559</v>
      </c>
      <c r="AA228" s="885">
        <v>136</v>
      </c>
      <c r="AB228" s="886" t="s">
        <v>1561</v>
      </c>
      <c r="AC228" s="887">
        <v>11</v>
      </c>
      <c r="AD228" s="855">
        <f t="shared" si="77"/>
        <v>150</v>
      </c>
      <c r="AE228" s="855">
        <f t="shared" si="78"/>
        <v>1800</v>
      </c>
      <c r="AF228" s="873">
        <f t="shared" si="79"/>
        <v>600</v>
      </c>
      <c r="AG228" s="873">
        <f t="shared" si="80"/>
        <v>600</v>
      </c>
      <c r="AH228" s="873">
        <f t="shared" si="81"/>
        <v>600</v>
      </c>
      <c r="AI228" s="947"/>
    </row>
    <row r="229" spans="1:36" ht="32.450000000000003" customHeight="1" x14ac:dyDescent="0.25">
      <c r="A229" s="705"/>
      <c r="B229" s="705"/>
      <c r="C229" s="705"/>
      <c r="D229" s="705"/>
      <c r="E229" s="705"/>
      <c r="F229" s="705"/>
      <c r="G229" s="706"/>
      <c r="H229" s="1451" t="s">
        <v>1891</v>
      </c>
      <c r="I229" s="1452" t="s">
        <v>1559</v>
      </c>
      <c r="J229" s="856" t="s">
        <v>1148</v>
      </c>
      <c r="K229" s="889"/>
      <c r="L229" s="889"/>
      <c r="M229" s="889"/>
      <c r="N229" s="889"/>
      <c r="O229" s="889"/>
      <c r="P229" s="889"/>
      <c r="Q229" s="889"/>
      <c r="R229" s="889"/>
      <c r="S229" s="889"/>
      <c r="T229" s="889"/>
      <c r="U229" s="889"/>
      <c r="V229" s="889"/>
      <c r="W229" s="889"/>
      <c r="X229" s="856"/>
      <c r="Y229" s="856"/>
      <c r="Z229" s="856"/>
      <c r="AA229" s="856"/>
      <c r="AB229" s="853"/>
      <c r="AC229" s="856"/>
      <c r="AD229" s="855"/>
      <c r="AE229" s="855"/>
      <c r="AF229" s="855"/>
      <c r="AG229" s="855"/>
      <c r="AH229" s="855"/>
      <c r="AI229" s="855"/>
    </row>
    <row r="230" spans="1:36" ht="28.15" customHeight="1" x14ac:dyDescent="0.25">
      <c r="A230" s="705"/>
      <c r="B230" s="705"/>
      <c r="C230" s="705"/>
      <c r="D230" s="705"/>
      <c r="E230" s="705"/>
      <c r="F230" s="705"/>
      <c r="G230" s="707"/>
      <c r="H230" s="1451"/>
      <c r="I230" s="1452"/>
      <c r="J230" s="856" t="s">
        <v>1149</v>
      </c>
      <c r="K230" s="945"/>
      <c r="L230" s="945">
        <v>300</v>
      </c>
      <c r="M230" s="945"/>
      <c r="N230" s="945">
        <v>300</v>
      </c>
      <c r="O230" s="945"/>
      <c r="P230" s="945">
        <v>300</v>
      </c>
      <c r="Q230" s="945"/>
      <c r="R230" s="945">
        <v>300</v>
      </c>
      <c r="S230" s="945"/>
      <c r="T230" s="945">
        <v>300</v>
      </c>
      <c r="U230" s="945"/>
      <c r="V230" s="945">
        <v>300</v>
      </c>
      <c r="W230" s="942">
        <f t="shared" si="76"/>
        <v>1800</v>
      </c>
      <c r="X230" s="950" t="s">
        <v>1923</v>
      </c>
      <c r="Y230" s="884">
        <v>12</v>
      </c>
      <c r="Z230" s="883" t="s">
        <v>1559</v>
      </c>
      <c r="AA230" s="885">
        <v>136</v>
      </c>
      <c r="AB230" s="886" t="s">
        <v>1561</v>
      </c>
      <c r="AC230" s="887">
        <v>11</v>
      </c>
      <c r="AD230" s="855">
        <f t="shared" si="77"/>
        <v>150</v>
      </c>
      <c r="AE230" s="855">
        <f t="shared" si="78"/>
        <v>1800</v>
      </c>
      <c r="AF230" s="873">
        <f t="shared" si="79"/>
        <v>600</v>
      </c>
      <c r="AG230" s="873">
        <f t="shared" si="80"/>
        <v>600</v>
      </c>
      <c r="AH230" s="873">
        <f t="shared" si="81"/>
        <v>600</v>
      </c>
      <c r="AI230" s="947"/>
    </row>
    <row r="231" spans="1:36" ht="32.450000000000003" customHeight="1" x14ac:dyDescent="0.25">
      <c r="A231" s="705"/>
      <c r="B231" s="705"/>
      <c r="C231" s="705"/>
      <c r="D231" s="705"/>
      <c r="E231" s="705"/>
      <c r="F231" s="705"/>
      <c r="G231" s="706"/>
      <c r="H231" s="1451" t="s">
        <v>1892</v>
      </c>
      <c r="I231" s="1452" t="s">
        <v>1559</v>
      </c>
      <c r="J231" s="856" t="s">
        <v>1148</v>
      </c>
      <c r="K231" s="889"/>
      <c r="L231" s="889"/>
      <c r="M231" s="889"/>
      <c r="N231" s="889"/>
      <c r="O231" s="889"/>
      <c r="P231" s="889"/>
      <c r="Q231" s="889"/>
      <c r="R231" s="889"/>
      <c r="S231" s="889"/>
      <c r="T231" s="889"/>
      <c r="U231" s="889"/>
      <c r="V231" s="889"/>
      <c r="W231" s="889"/>
      <c r="X231" s="856"/>
      <c r="Y231" s="856"/>
      <c r="Z231" s="856"/>
      <c r="AA231" s="856"/>
      <c r="AB231" s="853"/>
      <c r="AC231" s="856"/>
      <c r="AD231" s="855"/>
      <c r="AE231" s="692"/>
      <c r="AF231" s="692"/>
      <c r="AG231" s="692"/>
      <c r="AH231" s="692"/>
      <c r="AI231" s="853"/>
    </row>
    <row r="232" spans="1:36" ht="28.15" customHeight="1" x14ac:dyDescent="0.25">
      <c r="A232" s="705"/>
      <c r="B232" s="705"/>
      <c r="C232" s="705"/>
      <c r="D232" s="705"/>
      <c r="E232" s="705"/>
      <c r="F232" s="705"/>
      <c r="G232" s="707"/>
      <c r="H232" s="1451"/>
      <c r="I232" s="1452"/>
      <c r="J232" s="856" t="s">
        <v>1149</v>
      </c>
      <c r="K232" s="945"/>
      <c r="L232" s="945">
        <v>300</v>
      </c>
      <c r="M232" s="945"/>
      <c r="N232" s="945">
        <v>300</v>
      </c>
      <c r="O232" s="945"/>
      <c r="P232" s="945">
        <v>300</v>
      </c>
      <c r="Q232" s="945"/>
      <c r="R232" s="945">
        <v>300</v>
      </c>
      <c r="S232" s="945"/>
      <c r="T232" s="945">
        <v>300</v>
      </c>
      <c r="U232" s="945"/>
      <c r="V232" s="945">
        <v>300</v>
      </c>
      <c r="W232" s="942">
        <f t="shared" si="76"/>
        <v>1800</v>
      </c>
      <c r="X232" s="950" t="s">
        <v>1923</v>
      </c>
      <c r="Y232" s="884">
        <v>12</v>
      </c>
      <c r="Z232" s="883" t="s">
        <v>1559</v>
      </c>
      <c r="AA232" s="885">
        <v>136</v>
      </c>
      <c r="AB232" s="886" t="s">
        <v>1561</v>
      </c>
      <c r="AC232" s="887">
        <v>11</v>
      </c>
      <c r="AD232" s="855">
        <f t="shared" si="77"/>
        <v>150</v>
      </c>
      <c r="AE232" s="855">
        <f t="shared" si="78"/>
        <v>1800</v>
      </c>
      <c r="AF232" s="873">
        <f t="shared" si="79"/>
        <v>600</v>
      </c>
      <c r="AG232" s="873">
        <f t="shared" si="80"/>
        <v>600</v>
      </c>
      <c r="AH232" s="873">
        <f t="shared" si="81"/>
        <v>600</v>
      </c>
      <c r="AI232" s="947"/>
    </row>
    <row r="233" spans="1:36" ht="32.450000000000003" customHeight="1" x14ac:dyDescent="0.25">
      <c r="A233" s="705"/>
      <c r="B233" s="705"/>
      <c r="C233" s="705"/>
      <c r="D233" s="705"/>
      <c r="E233" s="705"/>
      <c r="F233" s="705"/>
      <c r="G233" s="706"/>
      <c r="H233" s="1451" t="s">
        <v>1893</v>
      </c>
      <c r="I233" s="1452" t="s">
        <v>1559</v>
      </c>
      <c r="J233" s="856" t="s">
        <v>1148</v>
      </c>
      <c r="K233" s="889"/>
      <c r="L233" s="889"/>
      <c r="M233" s="889"/>
      <c r="N233" s="889"/>
      <c r="O233" s="889"/>
      <c r="P233" s="889"/>
      <c r="Q233" s="889"/>
      <c r="R233" s="889"/>
      <c r="S233" s="889"/>
      <c r="T233" s="889"/>
      <c r="U233" s="889"/>
      <c r="V233" s="889"/>
      <c r="W233" s="889"/>
      <c r="X233" s="856"/>
      <c r="Y233" s="856"/>
      <c r="Z233" s="856"/>
      <c r="AA233" s="856"/>
      <c r="AB233" s="853"/>
      <c r="AC233" s="856"/>
      <c r="AD233" s="855"/>
      <c r="AE233" s="855"/>
      <c r="AF233" s="855"/>
      <c r="AG233" s="855"/>
      <c r="AH233" s="855"/>
      <c r="AI233" s="855"/>
    </row>
    <row r="234" spans="1:36" ht="28.15" customHeight="1" x14ac:dyDescent="0.25">
      <c r="A234" s="705"/>
      <c r="B234" s="705"/>
      <c r="C234" s="705"/>
      <c r="D234" s="705"/>
      <c r="E234" s="705"/>
      <c r="F234" s="705"/>
      <c r="G234" s="707"/>
      <c r="H234" s="1451"/>
      <c r="I234" s="1452"/>
      <c r="J234" s="856" t="s">
        <v>1149</v>
      </c>
      <c r="K234" s="945"/>
      <c r="L234" s="945">
        <v>300</v>
      </c>
      <c r="M234" s="945"/>
      <c r="N234" s="945">
        <v>300</v>
      </c>
      <c r="O234" s="945"/>
      <c r="P234" s="945">
        <v>300</v>
      </c>
      <c r="Q234" s="945"/>
      <c r="R234" s="945">
        <v>300</v>
      </c>
      <c r="S234" s="945"/>
      <c r="T234" s="945">
        <v>300</v>
      </c>
      <c r="U234" s="945"/>
      <c r="V234" s="945">
        <v>300</v>
      </c>
      <c r="W234" s="942">
        <f t="shared" si="76"/>
        <v>1800</v>
      </c>
      <c r="X234" s="950" t="s">
        <v>1923</v>
      </c>
      <c r="Y234" s="884">
        <v>12</v>
      </c>
      <c r="Z234" s="883" t="s">
        <v>1559</v>
      </c>
      <c r="AA234" s="885">
        <v>136</v>
      </c>
      <c r="AB234" s="886" t="s">
        <v>1561</v>
      </c>
      <c r="AC234" s="887">
        <v>11</v>
      </c>
      <c r="AD234" s="855">
        <f t="shared" si="77"/>
        <v>150</v>
      </c>
      <c r="AE234" s="855">
        <f t="shared" si="78"/>
        <v>1800</v>
      </c>
      <c r="AF234" s="873">
        <f t="shared" si="79"/>
        <v>600</v>
      </c>
      <c r="AG234" s="873">
        <f t="shared" si="80"/>
        <v>600</v>
      </c>
      <c r="AH234" s="873">
        <f t="shared" si="81"/>
        <v>600</v>
      </c>
      <c r="AI234" s="947"/>
    </row>
    <row r="235" spans="1:36" ht="32.450000000000003" customHeight="1" x14ac:dyDescent="0.25">
      <c r="A235" s="705"/>
      <c r="B235" s="705"/>
      <c r="C235" s="705"/>
      <c r="D235" s="705"/>
      <c r="E235" s="705"/>
      <c r="F235" s="705"/>
      <c r="G235" s="706"/>
      <c r="H235" s="1451" t="s">
        <v>1894</v>
      </c>
      <c r="I235" s="1452" t="s">
        <v>1559</v>
      </c>
      <c r="J235" s="856" t="s">
        <v>1148</v>
      </c>
      <c r="K235" s="889"/>
      <c r="L235" s="889"/>
      <c r="M235" s="889"/>
      <c r="N235" s="889"/>
      <c r="O235" s="889"/>
      <c r="P235" s="889"/>
      <c r="Q235" s="889"/>
      <c r="R235" s="889"/>
      <c r="S235" s="889"/>
      <c r="T235" s="889"/>
      <c r="U235" s="889"/>
      <c r="V235" s="889"/>
      <c r="W235" s="889"/>
      <c r="X235" s="856"/>
      <c r="Y235" s="856"/>
      <c r="Z235" s="856"/>
      <c r="AA235" s="856"/>
      <c r="AB235" s="853"/>
      <c r="AC235" s="856"/>
      <c r="AD235" s="855"/>
      <c r="AE235" s="855"/>
      <c r="AF235" s="855"/>
      <c r="AG235" s="855"/>
      <c r="AH235" s="855"/>
      <c r="AI235" s="855"/>
    </row>
    <row r="236" spans="1:36" ht="28.15" customHeight="1" x14ac:dyDescent="0.25">
      <c r="A236" s="705"/>
      <c r="B236" s="705"/>
      <c r="C236" s="705"/>
      <c r="D236" s="705"/>
      <c r="E236" s="705"/>
      <c r="F236" s="705"/>
      <c r="G236" s="707"/>
      <c r="H236" s="1451"/>
      <c r="I236" s="1452"/>
      <c r="J236" s="856" t="s">
        <v>1149</v>
      </c>
      <c r="K236" s="945"/>
      <c r="L236" s="945">
        <v>300</v>
      </c>
      <c r="M236" s="945"/>
      <c r="N236" s="945">
        <v>300</v>
      </c>
      <c r="O236" s="945"/>
      <c r="P236" s="945">
        <v>300</v>
      </c>
      <c r="Q236" s="945"/>
      <c r="R236" s="945">
        <v>300</v>
      </c>
      <c r="S236" s="945"/>
      <c r="T236" s="945">
        <v>300</v>
      </c>
      <c r="U236" s="945"/>
      <c r="V236" s="945">
        <v>300</v>
      </c>
      <c r="W236" s="942">
        <f t="shared" si="76"/>
        <v>1800</v>
      </c>
      <c r="X236" s="951" t="s">
        <v>1821</v>
      </c>
      <c r="Y236" s="884">
        <v>12</v>
      </c>
      <c r="Z236" s="883" t="s">
        <v>1559</v>
      </c>
      <c r="AA236" s="885">
        <v>133</v>
      </c>
      <c r="AB236" s="886" t="s">
        <v>1561</v>
      </c>
      <c r="AC236" s="887">
        <v>11</v>
      </c>
      <c r="AD236" s="855">
        <f t="shared" si="77"/>
        <v>150</v>
      </c>
      <c r="AE236" s="855">
        <f t="shared" si="78"/>
        <v>1800</v>
      </c>
      <c r="AF236" s="873">
        <f t="shared" si="79"/>
        <v>600</v>
      </c>
      <c r="AG236" s="873">
        <f t="shared" si="80"/>
        <v>600</v>
      </c>
      <c r="AH236" s="873">
        <f t="shared" si="81"/>
        <v>600</v>
      </c>
      <c r="AI236" s="947"/>
    </row>
    <row r="237" spans="1:36" ht="36" customHeight="1" x14ac:dyDescent="0.25">
      <c r="A237" s="705"/>
      <c r="B237" s="705"/>
      <c r="C237" s="705"/>
      <c r="D237" s="705"/>
      <c r="E237" s="705"/>
      <c r="F237" s="705"/>
      <c r="G237" s="706"/>
      <c r="H237" s="1456" t="s">
        <v>1565</v>
      </c>
      <c r="I237" s="1478"/>
      <c r="J237" s="701" t="s">
        <v>1148</v>
      </c>
      <c r="K237" s="702">
        <f t="shared" ref="K237:V237" si="84">SUMIF($J$239:$J$276,$J$237,K239:K276)</f>
        <v>0</v>
      </c>
      <c r="L237" s="702">
        <f t="shared" si="84"/>
        <v>0</v>
      </c>
      <c r="M237" s="702">
        <f t="shared" si="84"/>
        <v>248</v>
      </c>
      <c r="N237" s="702">
        <f t="shared" si="84"/>
        <v>275</v>
      </c>
      <c r="O237" s="702">
        <f t="shared" si="84"/>
        <v>485</v>
      </c>
      <c r="P237" s="702">
        <f t="shared" si="84"/>
        <v>125</v>
      </c>
      <c r="Q237" s="702">
        <f t="shared" si="84"/>
        <v>548</v>
      </c>
      <c r="R237" s="702">
        <f t="shared" si="84"/>
        <v>323</v>
      </c>
      <c r="S237" s="702">
        <f t="shared" si="84"/>
        <v>275</v>
      </c>
      <c r="T237" s="702">
        <f t="shared" si="84"/>
        <v>375</v>
      </c>
      <c r="U237" s="702">
        <f t="shared" si="84"/>
        <v>510</v>
      </c>
      <c r="V237" s="702">
        <f t="shared" si="84"/>
        <v>75</v>
      </c>
      <c r="W237" s="877">
        <f t="shared" ref="W237:W276" si="85">SUM(K237:V237)</f>
        <v>3239</v>
      </c>
      <c r="X237" s="863"/>
      <c r="Y237" s="863"/>
      <c r="Z237" s="863"/>
      <c r="AA237" s="863"/>
      <c r="AB237" s="690"/>
      <c r="AC237" s="869"/>
      <c r="AD237" s="690"/>
      <c r="AE237" s="690"/>
      <c r="AF237" s="690"/>
      <c r="AG237" s="690"/>
      <c r="AH237" s="690"/>
      <c r="AI237" s="690"/>
    </row>
    <row r="238" spans="1:36" ht="30.75" customHeight="1" x14ac:dyDescent="0.25">
      <c r="A238" s="705"/>
      <c r="B238" s="705"/>
      <c r="C238" s="705"/>
      <c r="D238" s="705"/>
      <c r="E238" s="705"/>
      <c r="F238" s="705"/>
      <c r="G238" s="707"/>
      <c r="H238" s="1456"/>
      <c r="I238" s="1478"/>
      <c r="J238" s="701" t="s">
        <v>1149</v>
      </c>
      <c r="K238" s="683">
        <f t="shared" ref="K238:V238" si="86">SUMIF($J$239:$J$276,$J$238,K239:K276)</f>
        <v>21029</v>
      </c>
      <c r="L238" s="683">
        <f t="shared" si="86"/>
        <v>15386</v>
      </c>
      <c r="M238" s="683">
        <f t="shared" si="86"/>
        <v>37306</v>
      </c>
      <c r="N238" s="683">
        <f t="shared" si="86"/>
        <v>47886</v>
      </c>
      <c r="O238" s="683">
        <f t="shared" si="86"/>
        <v>50490</v>
      </c>
      <c r="P238" s="683">
        <f t="shared" si="86"/>
        <v>20106</v>
      </c>
      <c r="Q238" s="683">
        <f t="shared" si="86"/>
        <v>44192</v>
      </c>
      <c r="R238" s="683">
        <f t="shared" si="86"/>
        <v>14186</v>
      </c>
      <c r="S238" s="683">
        <f t="shared" si="86"/>
        <v>27726</v>
      </c>
      <c r="T238" s="683">
        <f t="shared" si="86"/>
        <v>45386</v>
      </c>
      <c r="U238" s="683">
        <f t="shared" si="86"/>
        <v>48366</v>
      </c>
      <c r="V238" s="683">
        <f t="shared" si="86"/>
        <v>27349</v>
      </c>
      <c r="W238" s="703">
        <f t="shared" si="85"/>
        <v>399408</v>
      </c>
      <c r="X238" s="712"/>
      <c r="Y238" s="712"/>
      <c r="Z238" s="712"/>
      <c r="AA238" s="712"/>
      <c r="AB238" s="684"/>
      <c r="AC238" s="871"/>
      <c r="AD238" s="691"/>
      <c r="AE238" s="691"/>
      <c r="AF238" s="691"/>
      <c r="AG238" s="691"/>
      <c r="AH238" s="691"/>
      <c r="AI238" s="684"/>
    </row>
    <row r="239" spans="1:36" ht="45.6" customHeight="1" x14ac:dyDescent="0.25">
      <c r="A239" s="705"/>
      <c r="B239" s="705"/>
      <c r="C239" s="705"/>
      <c r="D239" s="705"/>
      <c r="E239" s="705"/>
      <c r="F239" s="705"/>
      <c r="G239" s="706"/>
      <c r="H239" s="1451" t="s">
        <v>1822</v>
      </c>
      <c r="I239" s="1452" t="s">
        <v>1559</v>
      </c>
      <c r="J239" s="856" t="s">
        <v>1148</v>
      </c>
      <c r="K239" s="889">
        <v>0</v>
      </c>
      <c r="L239" s="889">
        <v>0</v>
      </c>
      <c r="M239" s="889">
        <v>248</v>
      </c>
      <c r="N239" s="889">
        <v>275</v>
      </c>
      <c r="O239" s="889">
        <v>485</v>
      </c>
      <c r="P239" s="889">
        <v>125</v>
      </c>
      <c r="Q239" s="889">
        <v>548</v>
      </c>
      <c r="R239" s="889">
        <v>323</v>
      </c>
      <c r="S239" s="889">
        <v>275</v>
      </c>
      <c r="T239" s="889">
        <v>375</v>
      </c>
      <c r="U239" s="889">
        <v>510</v>
      </c>
      <c r="V239" s="889">
        <v>75</v>
      </c>
      <c r="W239" s="879">
        <f t="shared" si="85"/>
        <v>3239</v>
      </c>
      <c r="X239" s="856"/>
      <c r="Y239" s="856"/>
      <c r="Z239" s="856"/>
      <c r="AA239" s="856"/>
      <c r="AB239" s="853"/>
      <c r="AC239" s="856"/>
      <c r="AD239" s="853"/>
      <c r="AE239" s="853"/>
      <c r="AF239" s="853"/>
      <c r="AG239" s="853"/>
      <c r="AH239" s="853"/>
      <c r="AI239" s="853"/>
      <c r="AJ239" s="692"/>
    </row>
    <row r="240" spans="1:36" ht="42" customHeight="1" x14ac:dyDescent="0.25">
      <c r="A240" s="705"/>
      <c r="B240" s="705"/>
      <c r="C240" s="705"/>
      <c r="D240" s="705"/>
      <c r="E240" s="705"/>
      <c r="F240" s="705"/>
      <c r="G240" s="707"/>
      <c r="H240" s="1451"/>
      <c r="I240" s="1452"/>
      <c r="J240" s="856" t="s">
        <v>1149</v>
      </c>
      <c r="K240" s="958">
        <f>14186+6843</f>
        <v>21029</v>
      </c>
      <c r="L240" s="958">
        <v>14186</v>
      </c>
      <c r="M240" s="958">
        <v>14186</v>
      </c>
      <c r="N240" s="958">
        <v>14186</v>
      </c>
      <c r="O240" s="958">
        <v>14186</v>
      </c>
      <c r="P240" s="958">
        <v>14186</v>
      </c>
      <c r="Q240" s="958">
        <f>14186+13686</f>
        <v>27872</v>
      </c>
      <c r="R240" s="958">
        <v>14186</v>
      </c>
      <c r="S240" s="958">
        <v>14186</v>
      </c>
      <c r="T240" s="958">
        <v>14186</v>
      </c>
      <c r="U240" s="958">
        <v>14186</v>
      </c>
      <c r="V240" s="958">
        <f>14186+6843+400</f>
        <v>21429</v>
      </c>
      <c r="W240" s="942">
        <f t="shared" si="85"/>
        <v>198004</v>
      </c>
      <c r="X240" s="883" t="s">
        <v>1558</v>
      </c>
      <c r="Y240" s="884">
        <v>12</v>
      </c>
      <c r="Z240" s="883" t="s">
        <v>1559</v>
      </c>
      <c r="AA240" s="885" t="s">
        <v>1560</v>
      </c>
      <c r="AB240" s="886" t="s">
        <v>1561</v>
      </c>
      <c r="AC240" s="887">
        <v>11</v>
      </c>
      <c r="AD240" s="855">
        <f>W240/Y240</f>
        <v>16500.333333333332</v>
      </c>
      <c r="AE240" s="855">
        <f>AD240*Y240</f>
        <v>198004</v>
      </c>
      <c r="AF240" s="873">
        <f>K240+L240+M240+N240</f>
        <v>63587</v>
      </c>
      <c r="AG240" s="873">
        <f>O240+P240+Q240+R240</f>
        <v>70430</v>
      </c>
      <c r="AH240" s="873">
        <f>S240+T240+U240+V240</f>
        <v>63987</v>
      </c>
      <c r="AI240" s="947" t="s">
        <v>1562</v>
      </c>
      <c r="AJ240" s="692"/>
    </row>
    <row r="241" spans="1:36" ht="32.450000000000003" customHeight="1" x14ac:dyDescent="0.25">
      <c r="A241" s="705"/>
      <c r="B241" s="705"/>
      <c r="C241" s="705"/>
      <c r="D241" s="705"/>
      <c r="E241" s="705"/>
      <c r="F241" s="705"/>
      <c r="G241" s="706"/>
      <c r="H241" s="1451" t="s">
        <v>1931</v>
      </c>
      <c r="I241" s="1452" t="s">
        <v>1559</v>
      </c>
      <c r="J241" s="856" t="s">
        <v>1148</v>
      </c>
      <c r="K241" s="889"/>
      <c r="L241" s="889"/>
      <c r="M241" s="889"/>
      <c r="N241" s="889"/>
      <c r="O241" s="889"/>
      <c r="P241" s="889"/>
      <c r="Q241" s="889"/>
      <c r="R241" s="889"/>
      <c r="S241" s="889"/>
      <c r="T241" s="889"/>
      <c r="U241" s="889"/>
      <c r="V241" s="889"/>
      <c r="W241" s="889"/>
      <c r="X241" s="856"/>
      <c r="Y241" s="856"/>
      <c r="Z241" s="856"/>
      <c r="AA241" s="856"/>
      <c r="AB241" s="853"/>
      <c r="AC241" s="856"/>
      <c r="AD241" s="853"/>
      <c r="AE241" s="855"/>
      <c r="AF241" s="855"/>
      <c r="AG241" s="855"/>
      <c r="AH241" s="855"/>
      <c r="AI241" s="855"/>
      <c r="AJ241" s="692"/>
    </row>
    <row r="242" spans="1:36" ht="28.15" customHeight="1" x14ac:dyDescent="0.25">
      <c r="A242" s="705"/>
      <c r="B242" s="705"/>
      <c r="C242" s="705"/>
      <c r="D242" s="705"/>
      <c r="E242" s="705"/>
      <c r="F242" s="705"/>
      <c r="G242" s="707"/>
      <c r="H242" s="1451"/>
      <c r="I242" s="1452"/>
      <c r="J242" s="856" t="s">
        <v>1149</v>
      </c>
      <c r="K242" s="945"/>
      <c r="L242" s="945"/>
      <c r="M242" s="945">
        <v>800</v>
      </c>
      <c r="N242" s="945"/>
      <c r="O242" s="945"/>
      <c r="P242" s="945">
        <v>800</v>
      </c>
      <c r="Q242" s="945"/>
      <c r="R242" s="945"/>
      <c r="S242" s="945">
        <v>800</v>
      </c>
      <c r="T242" s="945"/>
      <c r="U242" s="945"/>
      <c r="V242" s="945">
        <v>800</v>
      </c>
      <c r="W242" s="942">
        <f t="shared" si="85"/>
        <v>3200</v>
      </c>
      <c r="X242" s="955" t="s">
        <v>1922</v>
      </c>
      <c r="Y242" s="884">
        <v>4</v>
      </c>
      <c r="Z242" s="883" t="s">
        <v>1559</v>
      </c>
      <c r="AA242" s="885">
        <v>262</v>
      </c>
      <c r="AB242" s="886" t="s">
        <v>1561</v>
      </c>
      <c r="AC242" s="887">
        <v>11</v>
      </c>
      <c r="AD242" s="855">
        <f t="shared" ref="AD242:AD276" si="87">W242/Y242</f>
        <v>800</v>
      </c>
      <c r="AE242" s="855">
        <f t="shared" ref="AE242" si="88">Y242*AD242</f>
        <v>3200</v>
      </c>
      <c r="AF242" s="873">
        <f t="shared" ref="AF242:AF276" si="89">K242+L242+M242+N242</f>
        <v>800</v>
      </c>
      <c r="AG242" s="873">
        <f t="shared" ref="AG242:AG276" si="90">O242+P242+Q242+R242</f>
        <v>800</v>
      </c>
      <c r="AH242" s="873">
        <f t="shared" ref="AH242:AH276" si="91">S242+T242+U242+V242</f>
        <v>1600</v>
      </c>
      <c r="AI242" s="947" t="s">
        <v>1562</v>
      </c>
      <c r="AJ242" s="692"/>
    </row>
    <row r="243" spans="1:36" ht="28.15" customHeight="1" x14ac:dyDescent="0.25">
      <c r="A243" s="705"/>
      <c r="B243" s="705"/>
      <c r="C243" s="705"/>
      <c r="D243" s="705"/>
      <c r="E243" s="705"/>
      <c r="F243" s="705"/>
      <c r="G243" s="707"/>
      <c r="H243" s="1451"/>
      <c r="I243" s="1452"/>
      <c r="J243" s="856" t="s">
        <v>1149</v>
      </c>
      <c r="K243" s="945"/>
      <c r="L243" s="945"/>
      <c r="M243" s="945">
        <v>420</v>
      </c>
      <c r="N243" s="945"/>
      <c r="O243" s="945"/>
      <c r="P243" s="945">
        <v>840</v>
      </c>
      <c r="Q243" s="945"/>
      <c r="R243" s="945"/>
      <c r="S243" s="945">
        <v>420</v>
      </c>
      <c r="T243" s="945"/>
      <c r="U243" s="945"/>
      <c r="V243" s="945">
        <v>840</v>
      </c>
      <c r="W243" s="942">
        <f t="shared" si="85"/>
        <v>2520</v>
      </c>
      <c r="X243" s="951" t="s">
        <v>1821</v>
      </c>
      <c r="Y243" s="884">
        <v>6</v>
      </c>
      <c r="Z243" s="883" t="s">
        <v>1559</v>
      </c>
      <c r="AA243" s="885">
        <v>133</v>
      </c>
      <c r="AB243" s="886" t="s">
        <v>1561</v>
      </c>
      <c r="AC243" s="887">
        <v>11</v>
      </c>
      <c r="AD243" s="855">
        <f t="shared" si="87"/>
        <v>420</v>
      </c>
      <c r="AE243" s="855">
        <f t="shared" ref="AE243" si="92">Y243*AD243</f>
        <v>2520</v>
      </c>
      <c r="AF243" s="873">
        <f t="shared" si="89"/>
        <v>420</v>
      </c>
      <c r="AG243" s="873">
        <f t="shared" si="90"/>
        <v>840</v>
      </c>
      <c r="AH243" s="873">
        <f t="shared" si="91"/>
        <v>1260</v>
      </c>
      <c r="AI243" s="947" t="s">
        <v>1562</v>
      </c>
      <c r="AJ243" s="692"/>
    </row>
    <row r="244" spans="1:36" ht="28.15" customHeight="1" x14ac:dyDescent="0.25">
      <c r="A244" s="705"/>
      <c r="B244" s="705"/>
      <c r="C244" s="705"/>
      <c r="D244" s="705"/>
      <c r="E244" s="705"/>
      <c r="F244" s="705"/>
      <c r="G244" s="707"/>
      <c r="H244" s="1451"/>
      <c r="I244" s="1452"/>
      <c r="J244" s="856" t="s">
        <v>1149</v>
      </c>
      <c r="K244" s="945"/>
      <c r="L244" s="945"/>
      <c r="M244" s="945">
        <v>420</v>
      </c>
      <c r="N244" s="945"/>
      <c r="O244" s="945"/>
      <c r="P244" s="945"/>
      <c r="Q244" s="945"/>
      <c r="R244" s="945"/>
      <c r="S244" s="945">
        <v>420</v>
      </c>
      <c r="T244" s="945"/>
      <c r="U244" s="945"/>
      <c r="V244" s="945"/>
      <c r="W244" s="942">
        <f t="shared" si="85"/>
        <v>840</v>
      </c>
      <c r="X244" s="955" t="s">
        <v>1901</v>
      </c>
      <c r="Y244" s="884">
        <v>2</v>
      </c>
      <c r="Z244" s="883" t="s">
        <v>1559</v>
      </c>
      <c r="AA244" s="885">
        <v>136</v>
      </c>
      <c r="AB244" s="886" t="s">
        <v>1561</v>
      </c>
      <c r="AC244" s="887">
        <v>11</v>
      </c>
      <c r="AD244" s="855">
        <f t="shared" si="87"/>
        <v>420</v>
      </c>
      <c r="AE244" s="855">
        <f t="shared" ref="AE244" si="93">Y244*AD244</f>
        <v>840</v>
      </c>
      <c r="AF244" s="873">
        <f t="shared" si="89"/>
        <v>420</v>
      </c>
      <c r="AG244" s="873">
        <f t="shared" si="90"/>
        <v>0</v>
      </c>
      <c r="AH244" s="873">
        <f t="shared" si="91"/>
        <v>420</v>
      </c>
      <c r="AI244" s="947" t="s">
        <v>1562</v>
      </c>
      <c r="AJ244" s="692"/>
    </row>
    <row r="245" spans="1:36" ht="23.45" customHeight="1" x14ac:dyDescent="0.25">
      <c r="A245" s="705"/>
      <c r="B245" s="705"/>
      <c r="C245" s="705"/>
      <c r="D245" s="705"/>
      <c r="E245" s="705"/>
      <c r="F245" s="705"/>
      <c r="G245" s="706"/>
      <c r="H245" s="1462" t="s">
        <v>1930</v>
      </c>
      <c r="I245" s="1452"/>
      <c r="J245" s="856" t="s">
        <v>1148</v>
      </c>
      <c r="K245" s="875"/>
      <c r="L245" s="875"/>
      <c r="M245" s="875"/>
      <c r="N245" s="875"/>
      <c r="O245" s="875"/>
      <c r="P245" s="875"/>
      <c r="Q245" s="875"/>
      <c r="R245" s="875"/>
      <c r="S245" s="875"/>
      <c r="T245" s="875"/>
      <c r="U245" s="875"/>
      <c r="V245" s="875"/>
      <c r="W245" s="875"/>
      <c r="X245" s="856"/>
      <c r="Y245" s="856"/>
      <c r="Z245" s="856"/>
      <c r="AA245" s="856"/>
      <c r="AB245" s="853"/>
      <c r="AC245" s="856"/>
      <c r="AD245" s="853"/>
      <c r="AE245" s="855"/>
      <c r="AF245" s="855"/>
      <c r="AG245" s="855"/>
      <c r="AH245" s="855"/>
      <c r="AI245" s="855"/>
      <c r="AJ245" s="692"/>
    </row>
    <row r="246" spans="1:36" s="716" customFormat="1" ht="18.600000000000001" customHeight="1" x14ac:dyDescent="0.25">
      <c r="A246" s="715"/>
      <c r="B246" s="715"/>
      <c r="C246" s="715"/>
      <c r="D246" s="715"/>
      <c r="E246" s="715"/>
      <c r="F246" s="715"/>
      <c r="G246" s="707"/>
      <c r="H246" s="1462"/>
      <c r="I246" s="1452"/>
      <c r="J246" s="856" t="s">
        <v>1149</v>
      </c>
      <c r="K246" s="890"/>
      <c r="L246" s="890"/>
      <c r="M246" s="890"/>
      <c r="N246" s="890"/>
      <c r="O246" s="890">
        <v>300</v>
      </c>
      <c r="P246" s="890"/>
      <c r="Q246" s="890"/>
      <c r="R246" s="890"/>
      <c r="S246" s="890"/>
      <c r="T246" s="890"/>
      <c r="U246" s="890"/>
      <c r="V246" s="890"/>
      <c r="W246" s="942">
        <f t="shared" si="85"/>
        <v>300</v>
      </c>
      <c r="X246" s="903" t="s">
        <v>1598</v>
      </c>
      <c r="Y246" s="903">
        <v>4</v>
      </c>
      <c r="Z246" s="903" t="s">
        <v>1595</v>
      </c>
      <c r="AA246" s="903">
        <v>196</v>
      </c>
      <c r="AB246" s="904"/>
      <c r="AC246" s="905">
        <v>11</v>
      </c>
      <c r="AD246" s="855">
        <f t="shared" si="87"/>
        <v>75</v>
      </c>
      <c r="AE246" s="855">
        <f t="shared" ref="AE246:AE276" si="94">AD246*Y246</f>
        <v>300</v>
      </c>
      <c r="AF246" s="873">
        <f t="shared" si="89"/>
        <v>0</v>
      </c>
      <c r="AG246" s="873">
        <f t="shared" si="90"/>
        <v>300</v>
      </c>
      <c r="AH246" s="873">
        <f t="shared" si="91"/>
        <v>0</v>
      </c>
      <c r="AI246" s="904"/>
      <c r="AJ246" s="906"/>
    </row>
    <row r="247" spans="1:36" ht="17.45" customHeight="1" x14ac:dyDescent="0.25">
      <c r="A247" s="705"/>
      <c r="B247" s="705"/>
      <c r="C247" s="705"/>
      <c r="D247" s="705"/>
      <c r="E247" s="705"/>
      <c r="F247" s="705"/>
      <c r="G247" s="707"/>
      <c r="H247" s="1462"/>
      <c r="I247" s="1452"/>
      <c r="J247" s="856" t="s">
        <v>1149</v>
      </c>
      <c r="K247" s="890"/>
      <c r="L247" s="890"/>
      <c r="M247" s="890"/>
      <c r="N247" s="890"/>
      <c r="O247" s="890">
        <v>1680</v>
      </c>
      <c r="P247" s="890"/>
      <c r="Q247" s="890"/>
      <c r="R247" s="890"/>
      <c r="S247" s="890"/>
      <c r="T247" s="890"/>
      <c r="U247" s="890"/>
      <c r="V247" s="890"/>
      <c r="W247" s="942">
        <f t="shared" si="85"/>
        <v>1680</v>
      </c>
      <c r="X247" s="903" t="s">
        <v>1599</v>
      </c>
      <c r="Y247" s="884">
        <v>140</v>
      </c>
      <c r="Z247" s="903" t="s">
        <v>1595</v>
      </c>
      <c r="AA247" s="884">
        <v>122</v>
      </c>
      <c r="AB247" s="907"/>
      <c r="AC247" s="908">
        <v>11</v>
      </c>
      <c r="AD247" s="855">
        <f t="shared" si="87"/>
        <v>12</v>
      </c>
      <c r="AE247" s="855">
        <f t="shared" si="94"/>
        <v>1680</v>
      </c>
      <c r="AF247" s="873">
        <f t="shared" si="89"/>
        <v>0</v>
      </c>
      <c r="AG247" s="873">
        <f t="shared" si="90"/>
        <v>1680</v>
      </c>
      <c r="AH247" s="873">
        <f t="shared" si="91"/>
        <v>0</v>
      </c>
      <c r="AI247" s="907"/>
      <c r="AJ247" s="692"/>
    </row>
    <row r="248" spans="1:36" ht="24.75" customHeight="1" x14ac:dyDescent="0.25">
      <c r="A248" s="705"/>
      <c r="B248" s="705"/>
      <c r="C248" s="705"/>
      <c r="D248" s="705"/>
      <c r="E248" s="705"/>
      <c r="F248" s="705"/>
      <c r="G248" s="707"/>
      <c r="H248" s="1462"/>
      <c r="I248" s="1452"/>
      <c r="J248" s="856" t="s">
        <v>1149</v>
      </c>
      <c r="K248" s="890"/>
      <c r="L248" s="890"/>
      <c r="M248" s="890"/>
      <c r="N248" s="890"/>
      <c r="O248" s="890">
        <v>144</v>
      </c>
      <c r="P248" s="890"/>
      <c r="Q248" s="890"/>
      <c r="R248" s="890"/>
      <c r="S248" s="890"/>
      <c r="T248" s="890"/>
      <c r="U248" s="890"/>
      <c r="V248" s="890"/>
      <c r="W248" s="942">
        <f t="shared" si="85"/>
        <v>144</v>
      </c>
      <c r="X248" s="903" t="s">
        <v>1573</v>
      </c>
      <c r="Y248" s="884">
        <v>12</v>
      </c>
      <c r="Z248" s="903" t="s">
        <v>1595</v>
      </c>
      <c r="AA248" s="884">
        <v>299</v>
      </c>
      <c r="AB248" s="907"/>
      <c r="AC248" s="908">
        <v>11</v>
      </c>
      <c r="AD248" s="855">
        <f t="shared" si="87"/>
        <v>12</v>
      </c>
      <c r="AE248" s="855">
        <f t="shared" si="94"/>
        <v>144</v>
      </c>
      <c r="AF248" s="873">
        <f t="shared" si="89"/>
        <v>0</v>
      </c>
      <c r="AG248" s="873">
        <f t="shared" si="90"/>
        <v>144</v>
      </c>
      <c r="AH248" s="873">
        <f t="shared" si="91"/>
        <v>0</v>
      </c>
      <c r="AI248" s="907"/>
      <c r="AJ248" s="692"/>
    </row>
    <row r="249" spans="1:36" ht="25.5" customHeight="1" x14ac:dyDescent="0.25">
      <c r="A249" s="705"/>
      <c r="B249" s="705"/>
      <c r="C249" s="705"/>
      <c r="D249" s="705"/>
      <c r="E249" s="705"/>
      <c r="F249" s="705"/>
      <c r="G249" s="707"/>
      <c r="H249" s="1462"/>
      <c r="I249" s="1452"/>
      <c r="J249" s="856" t="s">
        <v>1149</v>
      </c>
      <c r="K249" s="890"/>
      <c r="L249" s="890"/>
      <c r="M249" s="890"/>
      <c r="N249" s="890"/>
      <c r="O249" s="890">
        <v>28000</v>
      </c>
      <c r="P249" s="890"/>
      <c r="Q249" s="890"/>
      <c r="R249" s="890"/>
      <c r="S249" s="890"/>
      <c r="T249" s="890"/>
      <c r="U249" s="890">
        <v>28000</v>
      </c>
      <c r="V249" s="890"/>
      <c r="W249" s="942">
        <f t="shared" si="85"/>
        <v>56000</v>
      </c>
      <c r="X249" s="959" t="s">
        <v>1929</v>
      </c>
      <c r="Y249" s="884">
        <v>2</v>
      </c>
      <c r="Z249" s="903" t="s">
        <v>1569</v>
      </c>
      <c r="AA249" s="884">
        <v>185</v>
      </c>
      <c r="AB249" s="907">
        <v>142952</v>
      </c>
      <c r="AC249" s="908">
        <v>11</v>
      </c>
      <c r="AD249" s="855">
        <f t="shared" si="87"/>
        <v>28000</v>
      </c>
      <c r="AE249" s="855">
        <f t="shared" si="94"/>
        <v>56000</v>
      </c>
      <c r="AF249" s="873">
        <f t="shared" si="89"/>
        <v>0</v>
      </c>
      <c r="AG249" s="873">
        <f t="shared" si="90"/>
        <v>28000</v>
      </c>
      <c r="AH249" s="873">
        <f t="shared" si="91"/>
        <v>28000</v>
      </c>
      <c r="AI249" s="907"/>
      <c r="AJ249" s="692"/>
    </row>
    <row r="250" spans="1:36" ht="23.45" customHeight="1" x14ac:dyDescent="0.25">
      <c r="A250" s="705"/>
      <c r="B250" s="705"/>
      <c r="C250" s="705"/>
      <c r="D250" s="705"/>
      <c r="E250" s="705"/>
      <c r="F250" s="705"/>
      <c r="G250" s="706"/>
      <c r="H250" s="1451" t="s">
        <v>1823</v>
      </c>
      <c r="I250" s="1452"/>
      <c r="J250" s="856" t="s">
        <v>1148</v>
      </c>
      <c r="K250" s="875"/>
      <c r="L250" s="875"/>
      <c r="M250" s="875"/>
      <c r="N250" s="875"/>
      <c r="O250" s="875"/>
      <c r="P250" s="875"/>
      <c r="Q250" s="875"/>
      <c r="R250" s="875"/>
      <c r="S250" s="875"/>
      <c r="T250" s="875"/>
      <c r="U250" s="875"/>
      <c r="V250" s="875"/>
      <c r="W250" s="875"/>
      <c r="X250" s="856"/>
      <c r="Y250" s="856"/>
      <c r="Z250" s="856"/>
      <c r="AA250" s="856"/>
      <c r="AB250" s="853"/>
      <c r="AC250" s="856"/>
      <c r="AD250" s="853"/>
      <c r="AE250" s="855"/>
      <c r="AF250" s="855"/>
      <c r="AG250" s="855"/>
      <c r="AH250" s="855"/>
      <c r="AI250" s="855"/>
      <c r="AJ250" s="692"/>
    </row>
    <row r="251" spans="1:36" s="716" customFormat="1" ht="33" customHeight="1" x14ac:dyDescent="0.25">
      <c r="A251" s="715"/>
      <c r="B251" s="715"/>
      <c r="C251" s="715"/>
      <c r="D251" s="715"/>
      <c r="E251" s="715"/>
      <c r="F251" s="715"/>
      <c r="G251" s="707"/>
      <c r="H251" s="1451"/>
      <c r="I251" s="1452"/>
      <c r="J251" s="856" t="s">
        <v>1149</v>
      </c>
      <c r="K251" s="890"/>
      <c r="L251" s="890"/>
      <c r="M251" s="890">
        <v>1440</v>
      </c>
      <c r="N251" s="890"/>
      <c r="O251" s="890"/>
      <c r="P251" s="890"/>
      <c r="Q251" s="890">
        <v>1440</v>
      </c>
      <c r="R251" s="890"/>
      <c r="S251" s="890">
        <v>1440</v>
      </c>
      <c r="T251" s="890"/>
      <c r="U251" s="890"/>
      <c r="V251" s="890"/>
      <c r="W251" s="942">
        <f t="shared" si="85"/>
        <v>4320</v>
      </c>
      <c r="X251" s="909" t="s">
        <v>1824</v>
      </c>
      <c r="Y251" s="903">
        <v>144</v>
      </c>
      <c r="Z251" s="903" t="s">
        <v>1569</v>
      </c>
      <c r="AA251" s="903">
        <v>113</v>
      </c>
      <c r="AB251" s="904"/>
      <c r="AC251" s="905">
        <v>11</v>
      </c>
      <c r="AD251" s="855">
        <f t="shared" si="87"/>
        <v>30</v>
      </c>
      <c r="AE251" s="855">
        <f t="shared" si="94"/>
        <v>4320</v>
      </c>
      <c r="AF251" s="873">
        <f t="shared" si="89"/>
        <v>1440</v>
      </c>
      <c r="AG251" s="873">
        <f t="shared" si="90"/>
        <v>1440</v>
      </c>
      <c r="AH251" s="873">
        <f t="shared" si="91"/>
        <v>1440</v>
      </c>
      <c r="AI251" s="904"/>
      <c r="AJ251" s="906"/>
    </row>
    <row r="252" spans="1:36" ht="13.9" customHeight="1" x14ac:dyDescent="0.25">
      <c r="A252" s="705"/>
      <c r="B252" s="705"/>
      <c r="C252" s="705"/>
      <c r="D252" s="705"/>
      <c r="E252" s="705"/>
      <c r="F252" s="705"/>
      <c r="G252" s="706"/>
      <c r="H252" s="1451" t="s">
        <v>1926</v>
      </c>
      <c r="I252" s="1452"/>
      <c r="J252" s="856" t="s">
        <v>1148</v>
      </c>
      <c r="K252" s="875"/>
      <c r="L252" s="875"/>
      <c r="M252" s="875"/>
      <c r="N252" s="875"/>
      <c r="O252" s="875"/>
      <c r="P252" s="875"/>
      <c r="Q252" s="875"/>
      <c r="R252" s="875"/>
      <c r="S252" s="875"/>
      <c r="T252" s="875"/>
      <c r="U252" s="875"/>
      <c r="V252" s="875"/>
      <c r="W252" s="879">
        <f>SUM(L252:V252)</f>
        <v>0</v>
      </c>
      <c r="X252" s="856"/>
      <c r="Y252" s="856"/>
      <c r="Z252" s="856"/>
      <c r="AA252" s="856"/>
      <c r="AB252" s="853"/>
      <c r="AC252" s="853"/>
      <c r="AD252" s="855"/>
      <c r="AE252" s="855"/>
      <c r="AF252" s="873"/>
      <c r="AG252" s="873"/>
      <c r="AH252" s="873"/>
      <c r="AI252" s="853"/>
      <c r="AJ252" s="692"/>
    </row>
    <row r="253" spans="1:36" s="874" customFormat="1" ht="16.899999999999999" customHeight="1" x14ac:dyDescent="0.25">
      <c r="A253" s="715"/>
      <c r="B253" s="715"/>
      <c r="C253" s="715"/>
      <c r="D253" s="715"/>
      <c r="E253" s="715"/>
      <c r="F253" s="715"/>
      <c r="G253" s="707"/>
      <c r="H253" s="1451"/>
      <c r="I253" s="1452"/>
      <c r="J253" s="856" t="s">
        <v>1149</v>
      </c>
      <c r="K253" s="890"/>
      <c r="L253" s="890"/>
      <c r="M253" s="890"/>
      <c r="N253" s="890"/>
      <c r="O253" s="890">
        <v>4500</v>
      </c>
      <c r="P253" s="890"/>
      <c r="Q253" s="890">
        <v>4500</v>
      </c>
      <c r="R253" s="890"/>
      <c r="S253" s="890">
        <v>4500</v>
      </c>
      <c r="T253" s="890"/>
      <c r="U253" s="890">
        <v>4500</v>
      </c>
      <c r="V253" s="890"/>
      <c r="W253" s="942">
        <f t="shared" ref="W253:W259" si="95">SUM(K253:V253)</f>
        <v>18000</v>
      </c>
      <c r="X253" s="960" t="s">
        <v>1570</v>
      </c>
      <c r="Y253" s="960">
        <v>600</v>
      </c>
      <c r="Z253" s="960" t="s">
        <v>1595</v>
      </c>
      <c r="AA253" s="960">
        <v>211</v>
      </c>
      <c r="AB253" s="961">
        <v>3552</v>
      </c>
      <c r="AC253" s="961">
        <v>11</v>
      </c>
      <c r="AD253" s="855">
        <f t="shared" ref="AD253:AD259" si="96">W253/Y253</f>
        <v>30</v>
      </c>
      <c r="AE253" s="855">
        <f t="shared" ref="AE253:AE259" si="97">AD253*Y253</f>
        <v>18000</v>
      </c>
      <c r="AF253" s="873">
        <f t="shared" ref="AF253:AF259" si="98">K253+L253+M253+N253</f>
        <v>0</v>
      </c>
      <c r="AG253" s="873">
        <f t="shared" ref="AG253:AG259" si="99">O253+P253+Q253+R253</f>
        <v>9000</v>
      </c>
      <c r="AH253" s="873">
        <f t="shared" ref="AH253:AH259" si="100">S253+T253+U253+V253</f>
        <v>9000</v>
      </c>
      <c r="AI253" s="961"/>
      <c r="AJ253" s="962"/>
    </row>
    <row r="254" spans="1:36" ht="15.6" customHeight="1" x14ac:dyDescent="0.25">
      <c r="A254" s="705"/>
      <c r="B254" s="705"/>
      <c r="C254" s="705"/>
      <c r="D254" s="705"/>
      <c r="E254" s="705"/>
      <c r="F254" s="705"/>
      <c r="G254" s="707"/>
      <c r="H254" s="1451"/>
      <c r="I254" s="1452"/>
      <c r="J254" s="856" t="s">
        <v>1149</v>
      </c>
      <c r="K254" s="890"/>
      <c r="L254" s="890"/>
      <c r="M254" s="890">
        <v>1500</v>
      </c>
      <c r="N254" s="890"/>
      <c r="O254" s="890"/>
      <c r="P254" s="890"/>
      <c r="Q254" s="890"/>
      <c r="R254" s="890"/>
      <c r="S254" s="890"/>
      <c r="T254" s="890"/>
      <c r="U254" s="890"/>
      <c r="V254" s="890"/>
      <c r="W254" s="942">
        <f t="shared" si="95"/>
        <v>1500</v>
      </c>
      <c r="X254" s="960" t="s">
        <v>1927</v>
      </c>
      <c r="Y254" s="884">
        <v>300</v>
      </c>
      <c r="Z254" s="960" t="s">
        <v>1595</v>
      </c>
      <c r="AA254" s="884">
        <v>291</v>
      </c>
      <c r="AB254" s="907"/>
      <c r="AC254" s="907">
        <v>11</v>
      </c>
      <c r="AD254" s="855">
        <f t="shared" si="96"/>
        <v>5</v>
      </c>
      <c r="AE254" s="855">
        <f t="shared" si="97"/>
        <v>1500</v>
      </c>
      <c r="AF254" s="873">
        <f t="shared" si="98"/>
        <v>1500</v>
      </c>
      <c r="AG254" s="873">
        <f t="shared" si="99"/>
        <v>0</v>
      </c>
      <c r="AH254" s="873">
        <f t="shared" si="100"/>
        <v>0</v>
      </c>
      <c r="AI254" s="907"/>
      <c r="AJ254" s="692"/>
    </row>
    <row r="255" spans="1:36" ht="17.45" customHeight="1" x14ac:dyDescent="0.25">
      <c r="A255" s="705"/>
      <c r="B255" s="705"/>
      <c r="C255" s="705"/>
      <c r="D255" s="705"/>
      <c r="E255" s="705"/>
      <c r="F255" s="705"/>
      <c r="G255" s="707"/>
      <c r="H255" s="1451"/>
      <c r="I255" s="1452"/>
      <c r="J255" s="856" t="s">
        <v>1149</v>
      </c>
      <c r="K255" s="890"/>
      <c r="L255" s="890"/>
      <c r="M255" s="890"/>
      <c r="N255" s="890">
        <v>7500</v>
      </c>
      <c r="O255" s="890"/>
      <c r="P255" s="890"/>
      <c r="Q255" s="890"/>
      <c r="R255" s="890"/>
      <c r="S255" s="890"/>
      <c r="T255" s="890"/>
      <c r="U255" s="890"/>
      <c r="V255" s="890"/>
      <c r="W255" s="942">
        <f t="shared" si="95"/>
        <v>7500</v>
      </c>
      <c r="X255" s="960" t="s">
        <v>1825</v>
      </c>
      <c r="Y255" s="884">
        <v>150</v>
      </c>
      <c r="Z255" s="960" t="s">
        <v>1595</v>
      </c>
      <c r="AA255" s="884">
        <v>122</v>
      </c>
      <c r="AB255" s="907"/>
      <c r="AC255" s="907">
        <v>11</v>
      </c>
      <c r="AD255" s="855">
        <f t="shared" si="96"/>
        <v>50</v>
      </c>
      <c r="AE255" s="855">
        <f t="shared" si="97"/>
        <v>7500</v>
      </c>
      <c r="AF255" s="873">
        <f t="shared" si="98"/>
        <v>7500</v>
      </c>
      <c r="AG255" s="873">
        <f t="shared" si="99"/>
        <v>0</v>
      </c>
      <c r="AH255" s="873">
        <f t="shared" si="100"/>
        <v>0</v>
      </c>
      <c r="AI255" s="907"/>
      <c r="AJ255" s="692"/>
    </row>
    <row r="256" spans="1:36" ht="15" customHeight="1" x14ac:dyDescent="0.25">
      <c r="A256" s="705"/>
      <c r="B256" s="705"/>
      <c r="C256" s="705"/>
      <c r="D256" s="705"/>
      <c r="E256" s="705"/>
      <c r="F256" s="705"/>
      <c r="G256" s="707"/>
      <c r="H256" s="1451"/>
      <c r="I256" s="1452"/>
      <c r="J256" s="856" t="s">
        <v>1149</v>
      </c>
      <c r="K256" s="890"/>
      <c r="L256" s="890"/>
      <c r="M256" s="890"/>
      <c r="N256" s="890">
        <v>10000</v>
      </c>
      <c r="O256" s="890"/>
      <c r="P256" s="890"/>
      <c r="Q256" s="890"/>
      <c r="R256" s="890"/>
      <c r="S256" s="890"/>
      <c r="T256" s="890"/>
      <c r="U256" s="890"/>
      <c r="V256" s="890"/>
      <c r="W256" s="942">
        <f t="shared" si="95"/>
        <v>10000</v>
      </c>
      <c r="X256" s="963" t="s">
        <v>1928</v>
      </c>
      <c r="Y256" s="884">
        <v>1000</v>
      </c>
      <c r="Z256" s="960" t="s">
        <v>1595</v>
      </c>
      <c r="AA256" s="884">
        <v>122</v>
      </c>
      <c r="AB256" s="907"/>
      <c r="AC256" s="907">
        <v>11</v>
      </c>
      <c r="AD256" s="855">
        <f t="shared" si="96"/>
        <v>10</v>
      </c>
      <c r="AE256" s="855">
        <f t="shared" si="97"/>
        <v>10000</v>
      </c>
      <c r="AF256" s="873">
        <f t="shared" si="98"/>
        <v>10000</v>
      </c>
      <c r="AG256" s="873">
        <f t="shared" si="99"/>
        <v>0</v>
      </c>
      <c r="AH256" s="873">
        <f t="shared" si="100"/>
        <v>0</v>
      </c>
      <c r="AI256" s="907"/>
      <c r="AJ256" s="692"/>
    </row>
    <row r="257" spans="1:36" ht="15" customHeight="1" x14ac:dyDescent="0.25">
      <c r="A257" s="705"/>
      <c r="B257" s="705"/>
      <c r="C257" s="705"/>
      <c r="D257" s="705"/>
      <c r="E257" s="705"/>
      <c r="F257" s="705"/>
      <c r="G257" s="707"/>
      <c r="H257" s="1451"/>
      <c r="I257" s="1452"/>
      <c r="J257" s="856" t="s">
        <v>1149</v>
      </c>
      <c r="K257" s="890"/>
      <c r="L257" s="890"/>
      <c r="M257" s="890">
        <v>1800</v>
      </c>
      <c r="N257" s="890"/>
      <c r="O257" s="890"/>
      <c r="P257" s="890"/>
      <c r="Q257" s="890"/>
      <c r="R257" s="890"/>
      <c r="S257" s="890"/>
      <c r="T257" s="890"/>
      <c r="U257" s="890"/>
      <c r="V257" s="890"/>
      <c r="W257" s="942">
        <f t="shared" si="95"/>
        <v>1800</v>
      </c>
      <c r="X257" s="960" t="s">
        <v>1600</v>
      </c>
      <c r="Y257" s="884">
        <v>150</v>
      </c>
      <c r="Z257" s="960" t="s">
        <v>1595</v>
      </c>
      <c r="AA257" s="884">
        <v>122</v>
      </c>
      <c r="AB257" s="907"/>
      <c r="AC257" s="907">
        <v>11</v>
      </c>
      <c r="AD257" s="855">
        <f t="shared" si="96"/>
        <v>12</v>
      </c>
      <c r="AE257" s="855">
        <f t="shared" si="97"/>
        <v>1800</v>
      </c>
      <c r="AF257" s="873">
        <f t="shared" si="98"/>
        <v>1800</v>
      </c>
      <c r="AG257" s="873">
        <f t="shared" si="99"/>
        <v>0</v>
      </c>
      <c r="AH257" s="873">
        <f t="shared" si="100"/>
        <v>0</v>
      </c>
      <c r="AI257" s="907"/>
      <c r="AJ257" s="692"/>
    </row>
    <row r="258" spans="1:36" ht="14.45" customHeight="1" x14ac:dyDescent="0.25">
      <c r="A258" s="705"/>
      <c r="B258" s="705"/>
      <c r="C258" s="705"/>
      <c r="D258" s="705"/>
      <c r="E258" s="705"/>
      <c r="F258" s="705"/>
      <c r="G258" s="707"/>
      <c r="H258" s="1451"/>
      <c r="I258" s="1452"/>
      <c r="J258" s="856" t="s">
        <v>1149</v>
      </c>
      <c r="K258" s="890"/>
      <c r="L258" s="890"/>
      <c r="M258" s="890"/>
      <c r="N258" s="890"/>
      <c r="O258" s="890">
        <v>420</v>
      </c>
      <c r="P258" s="890"/>
      <c r="Q258" s="890">
        <v>420</v>
      </c>
      <c r="R258" s="890"/>
      <c r="S258" s="890">
        <v>420</v>
      </c>
      <c r="T258" s="890"/>
      <c r="U258" s="890">
        <v>420</v>
      </c>
      <c r="V258" s="890"/>
      <c r="W258" s="942">
        <f t="shared" si="95"/>
        <v>1680</v>
      </c>
      <c r="X258" s="963" t="s">
        <v>1601</v>
      </c>
      <c r="Y258" s="884">
        <v>4</v>
      </c>
      <c r="Z258" s="960" t="s">
        <v>1569</v>
      </c>
      <c r="AA258" s="884">
        <v>136</v>
      </c>
      <c r="AB258" s="907"/>
      <c r="AC258" s="907">
        <v>11</v>
      </c>
      <c r="AD258" s="855">
        <f t="shared" si="96"/>
        <v>420</v>
      </c>
      <c r="AE258" s="855">
        <f t="shared" si="97"/>
        <v>1680</v>
      </c>
      <c r="AF258" s="873">
        <f t="shared" si="98"/>
        <v>0</v>
      </c>
      <c r="AG258" s="873">
        <f t="shared" si="99"/>
        <v>840</v>
      </c>
      <c r="AH258" s="873">
        <f t="shared" si="100"/>
        <v>840</v>
      </c>
      <c r="AI258" s="907"/>
      <c r="AJ258" s="692"/>
    </row>
    <row r="259" spans="1:36" ht="12.6" customHeight="1" x14ac:dyDescent="0.25">
      <c r="A259" s="705"/>
      <c r="B259" s="705"/>
      <c r="C259" s="705"/>
      <c r="D259" s="705"/>
      <c r="E259" s="705"/>
      <c r="F259" s="705"/>
      <c r="G259" s="707"/>
      <c r="H259" s="1451"/>
      <c r="I259" s="1452"/>
      <c r="J259" s="856" t="s">
        <v>1149</v>
      </c>
      <c r="K259" s="890"/>
      <c r="L259" s="890"/>
      <c r="M259" s="890"/>
      <c r="N259" s="890"/>
      <c r="O259" s="890">
        <v>1260</v>
      </c>
      <c r="P259" s="890"/>
      <c r="Q259" s="890">
        <v>1260</v>
      </c>
      <c r="R259" s="890"/>
      <c r="S259" s="890">
        <v>1260</v>
      </c>
      <c r="T259" s="890"/>
      <c r="U259" s="890">
        <v>1260</v>
      </c>
      <c r="V259" s="890"/>
      <c r="W259" s="942">
        <f t="shared" si="95"/>
        <v>5040</v>
      </c>
      <c r="X259" s="960" t="s">
        <v>1826</v>
      </c>
      <c r="Y259" s="884">
        <v>12</v>
      </c>
      <c r="Z259" s="960" t="s">
        <v>1569</v>
      </c>
      <c r="AA259" s="884">
        <v>133</v>
      </c>
      <c r="AB259" s="907"/>
      <c r="AC259" s="907">
        <v>11</v>
      </c>
      <c r="AD259" s="855">
        <f t="shared" si="96"/>
        <v>420</v>
      </c>
      <c r="AE259" s="855">
        <f t="shared" si="97"/>
        <v>5040</v>
      </c>
      <c r="AF259" s="873">
        <f t="shared" si="98"/>
        <v>0</v>
      </c>
      <c r="AG259" s="873">
        <f t="shared" si="99"/>
        <v>2520</v>
      </c>
      <c r="AH259" s="873">
        <f t="shared" si="100"/>
        <v>2520</v>
      </c>
      <c r="AI259" s="907"/>
      <c r="AJ259" s="692"/>
    </row>
    <row r="260" spans="1:36" ht="23.45" customHeight="1" x14ac:dyDescent="0.25">
      <c r="A260" s="705"/>
      <c r="B260" s="705"/>
      <c r="C260" s="705"/>
      <c r="D260" s="705"/>
      <c r="E260" s="705"/>
      <c r="F260" s="705"/>
      <c r="G260" s="706"/>
      <c r="H260" s="1462" t="s">
        <v>1932</v>
      </c>
      <c r="I260" s="1452"/>
      <c r="J260" s="856" t="s">
        <v>1148</v>
      </c>
      <c r="K260" s="875"/>
      <c r="L260" s="875"/>
      <c r="M260" s="875"/>
      <c r="N260" s="875"/>
      <c r="O260" s="875"/>
      <c r="P260" s="875"/>
      <c r="Q260" s="875"/>
      <c r="R260" s="875"/>
      <c r="S260" s="875"/>
      <c r="T260" s="875"/>
      <c r="U260" s="875"/>
      <c r="V260" s="875"/>
      <c r="W260" s="875"/>
      <c r="X260" s="856"/>
      <c r="Y260" s="856"/>
      <c r="Z260" s="856"/>
      <c r="AA260" s="856"/>
      <c r="AB260" s="853"/>
      <c r="AC260" s="856"/>
      <c r="AD260" s="853"/>
      <c r="AE260" s="855"/>
      <c r="AF260" s="855"/>
      <c r="AG260" s="855"/>
      <c r="AH260" s="855"/>
      <c r="AI260" s="855"/>
      <c r="AJ260" s="692"/>
    </row>
    <row r="261" spans="1:36" s="716" customFormat="1" ht="15" customHeight="1" x14ac:dyDescent="0.25">
      <c r="A261" s="715"/>
      <c r="B261" s="715"/>
      <c r="C261" s="715"/>
      <c r="D261" s="715"/>
      <c r="E261" s="715"/>
      <c r="F261" s="715"/>
      <c r="G261" s="707"/>
      <c r="H261" s="1462"/>
      <c r="I261" s="1452"/>
      <c r="J261" s="856" t="s">
        <v>1149</v>
      </c>
      <c r="K261" s="890"/>
      <c r="L261" s="890"/>
      <c r="M261" s="890"/>
      <c r="N261" s="890">
        <v>4500</v>
      </c>
      <c r="O261" s="890"/>
      <c r="P261" s="890"/>
      <c r="Q261" s="890">
        <v>4500</v>
      </c>
      <c r="R261" s="890"/>
      <c r="S261" s="890"/>
      <c r="T261" s="890">
        <v>4500</v>
      </c>
      <c r="U261" s="890"/>
      <c r="V261" s="890"/>
      <c r="W261" s="942">
        <f t="shared" si="85"/>
        <v>13500</v>
      </c>
      <c r="X261" s="903" t="s">
        <v>1570</v>
      </c>
      <c r="Y261" s="903">
        <v>450</v>
      </c>
      <c r="Z261" s="903" t="s">
        <v>1595</v>
      </c>
      <c r="AA261" s="903">
        <v>211</v>
      </c>
      <c r="AB261" s="904">
        <v>3552</v>
      </c>
      <c r="AC261" s="905">
        <v>11</v>
      </c>
      <c r="AD261" s="855">
        <f t="shared" si="87"/>
        <v>30</v>
      </c>
      <c r="AE261" s="855">
        <f t="shared" si="94"/>
        <v>13500</v>
      </c>
      <c r="AF261" s="873">
        <f t="shared" si="89"/>
        <v>4500</v>
      </c>
      <c r="AG261" s="873">
        <f t="shared" si="90"/>
        <v>4500</v>
      </c>
      <c r="AH261" s="873">
        <f t="shared" si="91"/>
        <v>4500</v>
      </c>
      <c r="AI261" s="904"/>
      <c r="AJ261" s="906"/>
    </row>
    <row r="262" spans="1:36" ht="16.149999999999999" customHeight="1" x14ac:dyDescent="0.25">
      <c r="A262" s="705"/>
      <c r="B262" s="705"/>
      <c r="C262" s="705"/>
      <c r="D262" s="705"/>
      <c r="E262" s="705"/>
      <c r="F262" s="705"/>
      <c r="G262" s="707"/>
      <c r="H262" s="1462"/>
      <c r="I262" s="1452"/>
      <c r="J262" s="856" t="s">
        <v>1149</v>
      </c>
      <c r="K262" s="890"/>
      <c r="L262" s="890"/>
      <c r="M262" s="890"/>
      <c r="N262" s="890"/>
      <c r="O262" s="890"/>
      <c r="P262" s="890"/>
      <c r="Q262" s="890"/>
      <c r="R262" s="890"/>
      <c r="S262" s="890"/>
      <c r="T262" s="890">
        <v>22500</v>
      </c>
      <c r="U262" s="890"/>
      <c r="V262" s="890"/>
      <c r="W262" s="942">
        <f t="shared" si="85"/>
        <v>22500</v>
      </c>
      <c r="X262" s="903" t="s">
        <v>1602</v>
      </c>
      <c r="Y262" s="884">
        <v>300</v>
      </c>
      <c r="Z262" s="903" t="s">
        <v>1595</v>
      </c>
      <c r="AA262" s="884">
        <v>122</v>
      </c>
      <c r="AB262" s="907"/>
      <c r="AC262" s="908">
        <v>11</v>
      </c>
      <c r="AD262" s="855">
        <f t="shared" si="87"/>
        <v>75</v>
      </c>
      <c r="AE262" s="855">
        <f t="shared" si="94"/>
        <v>22500</v>
      </c>
      <c r="AF262" s="873">
        <f t="shared" si="89"/>
        <v>0</v>
      </c>
      <c r="AG262" s="873">
        <f t="shared" si="90"/>
        <v>0</v>
      </c>
      <c r="AH262" s="873">
        <f t="shared" si="91"/>
        <v>22500</v>
      </c>
      <c r="AI262" s="907"/>
      <c r="AJ262" s="692"/>
    </row>
    <row r="263" spans="1:36" ht="13.9" customHeight="1" x14ac:dyDescent="0.25">
      <c r="A263" s="705"/>
      <c r="B263" s="705"/>
      <c r="C263" s="705"/>
      <c r="D263" s="705"/>
      <c r="E263" s="705"/>
      <c r="F263" s="705"/>
      <c r="G263" s="707"/>
      <c r="H263" s="1462"/>
      <c r="I263" s="1452"/>
      <c r="J263" s="856" t="s">
        <v>1149</v>
      </c>
      <c r="K263" s="890"/>
      <c r="L263" s="890"/>
      <c r="M263" s="890"/>
      <c r="N263" s="890">
        <v>7500</v>
      </c>
      <c r="O263" s="890"/>
      <c r="P263" s="890"/>
      <c r="Q263" s="890"/>
      <c r="R263" s="890"/>
      <c r="S263" s="890"/>
      <c r="T263" s="890"/>
      <c r="U263" s="890"/>
      <c r="V263" s="890"/>
      <c r="W263" s="942">
        <f t="shared" si="85"/>
        <v>7500</v>
      </c>
      <c r="X263" s="909" t="s">
        <v>1825</v>
      </c>
      <c r="Y263" s="884">
        <v>150</v>
      </c>
      <c r="Z263" s="903" t="s">
        <v>1595</v>
      </c>
      <c r="AA263" s="884">
        <v>122</v>
      </c>
      <c r="AB263" s="907"/>
      <c r="AC263" s="908">
        <v>11</v>
      </c>
      <c r="AD263" s="855">
        <f t="shared" si="87"/>
        <v>50</v>
      </c>
      <c r="AE263" s="855">
        <f t="shared" si="94"/>
        <v>7500</v>
      </c>
      <c r="AF263" s="873">
        <f t="shared" si="89"/>
        <v>7500</v>
      </c>
      <c r="AG263" s="873">
        <f t="shared" si="90"/>
        <v>0</v>
      </c>
      <c r="AH263" s="873">
        <f t="shared" si="91"/>
        <v>0</v>
      </c>
      <c r="AI263" s="907"/>
      <c r="AJ263" s="692"/>
    </row>
    <row r="264" spans="1:36" ht="13.9" customHeight="1" x14ac:dyDescent="0.25">
      <c r="A264" s="705"/>
      <c r="B264" s="705"/>
      <c r="C264" s="705"/>
      <c r="D264" s="705"/>
      <c r="E264" s="705"/>
      <c r="F264" s="705"/>
      <c r="G264" s="707"/>
      <c r="H264" s="1462"/>
      <c r="I264" s="1452"/>
      <c r="J264" s="856" t="s">
        <v>1149</v>
      </c>
      <c r="K264" s="890"/>
      <c r="L264" s="890"/>
      <c r="M264" s="890">
        <v>1800</v>
      </c>
      <c r="N264" s="890"/>
      <c r="O264" s="890"/>
      <c r="P264" s="890"/>
      <c r="Q264" s="890"/>
      <c r="R264" s="890"/>
      <c r="S264" s="890"/>
      <c r="T264" s="890"/>
      <c r="U264" s="890"/>
      <c r="V264" s="890"/>
      <c r="W264" s="942">
        <f t="shared" si="85"/>
        <v>1800</v>
      </c>
      <c r="X264" s="903" t="s">
        <v>1600</v>
      </c>
      <c r="Y264" s="884">
        <v>150</v>
      </c>
      <c r="Z264" s="903" t="s">
        <v>1595</v>
      </c>
      <c r="AA264" s="884">
        <v>122</v>
      </c>
      <c r="AB264" s="907"/>
      <c r="AC264" s="908">
        <v>11</v>
      </c>
      <c r="AD264" s="855">
        <f t="shared" si="87"/>
        <v>12</v>
      </c>
      <c r="AE264" s="855">
        <f t="shared" si="94"/>
        <v>1800</v>
      </c>
      <c r="AF264" s="873">
        <f t="shared" si="89"/>
        <v>1800</v>
      </c>
      <c r="AG264" s="873">
        <f t="shared" si="90"/>
        <v>0</v>
      </c>
      <c r="AH264" s="873">
        <f t="shared" si="91"/>
        <v>0</v>
      </c>
      <c r="AI264" s="907"/>
      <c r="AJ264" s="692"/>
    </row>
    <row r="265" spans="1:36" ht="15.6" customHeight="1" x14ac:dyDescent="0.25">
      <c r="A265" s="705"/>
      <c r="B265" s="705"/>
      <c r="C265" s="705"/>
      <c r="D265" s="705"/>
      <c r="E265" s="705"/>
      <c r="F265" s="705"/>
      <c r="G265" s="707"/>
      <c r="H265" s="1462"/>
      <c r="I265" s="1452"/>
      <c r="J265" s="856" t="s">
        <v>1149</v>
      </c>
      <c r="K265" s="890"/>
      <c r="L265" s="890"/>
      <c r="M265" s="890"/>
      <c r="N265" s="890">
        <v>1680</v>
      </c>
      <c r="O265" s="890"/>
      <c r="P265" s="890"/>
      <c r="Q265" s="890">
        <v>1680</v>
      </c>
      <c r="R265" s="890"/>
      <c r="S265" s="890"/>
      <c r="T265" s="890">
        <v>1680</v>
      </c>
      <c r="U265" s="890"/>
      <c r="V265" s="890"/>
      <c r="W265" s="942">
        <f t="shared" si="85"/>
        <v>5040</v>
      </c>
      <c r="X265" s="964" t="s">
        <v>1601</v>
      </c>
      <c r="Y265" s="884">
        <v>12</v>
      </c>
      <c r="Z265" s="903" t="s">
        <v>1569</v>
      </c>
      <c r="AA265" s="884">
        <v>136</v>
      </c>
      <c r="AB265" s="907"/>
      <c r="AC265" s="908">
        <v>11</v>
      </c>
      <c r="AD265" s="855">
        <f t="shared" si="87"/>
        <v>420</v>
      </c>
      <c r="AE265" s="855">
        <f t="shared" si="94"/>
        <v>5040</v>
      </c>
      <c r="AF265" s="873">
        <f t="shared" si="89"/>
        <v>1680</v>
      </c>
      <c r="AG265" s="873">
        <f t="shared" si="90"/>
        <v>1680</v>
      </c>
      <c r="AH265" s="873">
        <f t="shared" si="91"/>
        <v>1680</v>
      </c>
      <c r="AI265" s="907"/>
      <c r="AJ265" s="692"/>
    </row>
    <row r="266" spans="1:36" ht="13.9" customHeight="1" x14ac:dyDescent="0.25">
      <c r="A266" s="705"/>
      <c r="B266" s="705"/>
      <c r="C266" s="705"/>
      <c r="D266" s="705"/>
      <c r="E266" s="705"/>
      <c r="F266" s="705"/>
      <c r="G266" s="707"/>
      <c r="H266" s="1462"/>
      <c r="I266" s="1452"/>
      <c r="J266" s="856" t="s">
        <v>1149</v>
      </c>
      <c r="K266" s="890"/>
      <c r="L266" s="890"/>
      <c r="M266" s="890"/>
      <c r="N266" s="890">
        <v>2520</v>
      </c>
      <c r="O266" s="890"/>
      <c r="P266" s="890"/>
      <c r="Q266" s="890">
        <v>2520</v>
      </c>
      <c r="R266" s="890"/>
      <c r="S266" s="890"/>
      <c r="T266" s="890">
        <v>2520</v>
      </c>
      <c r="U266" s="890"/>
      <c r="V266" s="890"/>
      <c r="W266" s="942">
        <f t="shared" si="85"/>
        <v>7560</v>
      </c>
      <c r="X266" s="909" t="s">
        <v>1826</v>
      </c>
      <c r="Y266" s="884">
        <v>18</v>
      </c>
      <c r="Z266" s="903" t="s">
        <v>1569</v>
      </c>
      <c r="AA266" s="884">
        <v>133</v>
      </c>
      <c r="AB266" s="907"/>
      <c r="AC266" s="908">
        <v>11</v>
      </c>
      <c r="AD266" s="855">
        <f t="shared" si="87"/>
        <v>420</v>
      </c>
      <c r="AE266" s="855">
        <f t="shared" si="94"/>
        <v>7560</v>
      </c>
      <c r="AF266" s="873">
        <f t="shared" si="89"/>
        <v>2520</v>
      </c>
      <c r="AG266" s="873">
        <f t="shared" si="90"/>
        <v>2520</v>
      </c>
      <c r="AH266" s="873">
        <f t="shared" si="91"/>
        <v>2520</v>
      </c>
      <c r="AI266" s="907"/>
      <c r="AJ266" s="692"/>
    </row>
    <row r="267" spans="1:36" ht="23.45" customHeight="1" x14ac:dyDescent="0.25">
      <c r="A267" s="705"/>
      <c r="B267" s="705"/>
      <c r="C267" s="705"/>
      <c r="D267" s="705"/>
      <c r="E267" s="705"/>
      <c r="F267" s="705"/>
      <c r="G267" s="706"/>
      <c r="H267" s="1462" t="s">
        <v>1933</v>
      </c>
      <c r="I267" s="1452"/>
      <c r="J267" s="856" t="s">
        <v>1148</v>
      </c>
      <c r="K267" s="875"/>
      <c r="L267" s="875"/>
      <c r="M267" s="875"/>
      <c r="N267" s="875"/>
      <c r="O267" s="875"/>
      <c r="P267" s="875"/>
      <c r="Q267" s="875"/>
      <c r="R267" s="875"/>
      <c r="S267" s="875"/>
      <c r="T267" s="875"/>
      <c r="U267" s="875"/>
      <c r="V267" s="875"/>
      <c r="W267" s="875"/>
      <c r="X267" s="875"/>
      <c r="Y267" s="856"/>
      <c r="Z267" s="856"/>
      <c r="AA267" s="856"/>
      <c r="AB267" s="853"/>
      <c r="AC267" s="856"/>
      <c r="AD267" s="853"/>
      <c r="AE267" s="855"/>
      <c r="AF267" s="855"/>
      <c r="AG267" s="855"/>
      <c r="AH267" s="855"/>
      <c r="AI267" s="855"/>
      <c r="AJ267" s="692"/>
    </row>
    <row r="268" spans="1:36" ht="16.899999999999999" customHeight="1" x14ac:dyDescent="0.25">
      <c r="A268" s="705"/>
      <c r="B268" s="705"/>
      <c r="C268" s="705"/>
      <c r="D268" s="705"/>
      <c r="E268" s="705"/>
      <c r="F268" s="705"/>
      <c r="G268" s="707"/>
      <c r="H268" s="1462"/>
      <c r="I268" s="1452"/>
      <c r="J268" s="856" t="s">
        <v>1149</v>
      </c>
      <c r="K268" s="890"/>
      <c r="L268" s="890"/>
      <c r="M268" s="890">
        <v>7500</v>
      </c>
      <c r="N268" s="890"/>
      <c r="O268" s="890"/>
      <c r="P268" s="890"/>
      <c r="Q268" s="890"/>
      <c r="R268" s="890"/>
      <c r="S268" s="890"/>
      <c r="T268" s="890"/>
      <c r="U268" s="890"/>
      <c r="V268" s="890"/>
      <c r="W268" s="942">
        <f t="shared" si="85"/>
        <v>7500</v>
      </c>
      <c r="X268" s="903" t="s">
        <v>1602</v>
      </c>
      <c r="Y268" s="884">
        <v>100</v>
      </c>
      <c r="Z268" s="903" t="s">
        <v>1595</v>
      </c>
      <c r="AA268" s="884">
        <v>122</v>
      </c>
      <c r="AB268" s="907"/>
      <c r="AC268" s="908">
        <v>11</v>
      </c>
      <c r="AD268" s="855">
        <f t="shared" si="87"/>
        <v>75</v>
      </c>
      <c r="AE268" s="855">
        <f t="shared" si="94"/>
        <v>7500</v>
      </c>
      <c r="AF268" s="873">
        <f t="shared" si="89"/>
        <v>7500</v>
      </c>
      <c r="AG268" s="873">
        <f t="shared" si="90"/>
        <v>0</v>
      </c>
      <c r="AH268" s="873">
        <f t="shared" si="91"/>
        <v>0</v>
      </c>
      <c r="AI268" s="907"/>
      <c r="AJ268" s="692"/>
    </row>
    <row r="269" spans="1:36" s="716" customFormat="1" ht="16.149999999999999" customHeight="1" x14ac:dyDescent="0.25">
      <c r="A269" s="715"/>
      <c r="B269" s="715"/>
      <c r="C269" s="715"/>
      <c r="D269" s="715"/>
      <c r="E269" s="715"/>
      <c r="F269" s="715"/>
      <c r="G269" s="707"/>
      <c r="H269" s="1462"/>
      <c r="I269" s="1452"/>
      <c r="J269" s="856" t="s">
        <v>1149</v>
      </c>
      <c r="K269" s="890"/>
      <c r="L269" s="890"/>
      <c r="M269" s="890">
        <v>3000</v>
      </c>
      <c r="N269" s="890"/>
      <c r="O269" s="890"/>
      <c r="P269" s="890"/>
      <c r="Q269" s="890"/>
      <c r="R269" s="890"/>
      <c r="S269" s="890"/>
      <c r="T269" s="890"/>
      <c r="U269" s="890"/>
      <c r="V269" s="890"/>
      <c r="W269" s="942">
        <f t="shared" si="85"/>
        <v>3000</v>
      </c>
      <c r="X269" s="903" t="s">
        <v>1570</v>
      </c>
      <c r="Y269" s="903">
        <v>100</v>
      </c>
      <c r="Z269" s="903" t="s">
        <v>1595</v>
      </c>
      <c r="AA269" s="903">
        <v>211</v>
      </c>
      <c r="AB269" s="904">
        <v>3552</v>
      </c>
      <c r="AC269" s="905">
        <v>11</v>
      </c>
      <c r="AD269" s="855">
        <f t="shared" si="87"/>
        <v>30</v>
      </c>
      <c r="AE269" s="855">
        <f t="shared" si="94"/>
        <v>3000</v>
      </c>
      <c r="AF269" s="873">
        <f t="shared" si="89"/>
        <v>3000</v>
      </c>
      <c r="AG269" s="873">
        <f t="shared" si="90"/>
        <v>0</v>
      </c>
      <c r="AH269" s="873">
        <f t="shared" si="91"/>
        <v>0</v>
      </c>
      <c r="AI269" s="904"/>
      <c r="AJ269" s="906"/>
    </row>
    <row r="270" spans="1:36" ht="16.149999999999999" customHeight="1" x14ac:dyDescent="0.25">
      <c r="A270" s="705"/>
      <c r="B270" s="705"/>
      <c r="C270" s="705"/>
      <c r="D270" s="705"/>
      <c r="E270" s="705"/>
      <c r="F270" s="705"/>
      <c r="G270" s="707"/>
      <c r="H270" s="1462"/>
      <c r="I270" s="1452"/>
      <c r="J270" s="856" t="s">
        <v>1149</v>
      </c>
      <c r="K270" s="890"/>
      <c r="L270" s="890">
        <v>1200</v>
      </c>
      <c r="M270" s="890"/>
      <c r="N270" s="890"/>
      <c r="O270" s="890"/>
      <c r="P270" s="890"/>
      <c r="Q270" s="890"/>
      <c r="R270" s="890"/>
      <c r="S270" s="890"/>
      <c r="T270" s="890"/>
      <c r="U270" s="890"/>
      <c r="V270" s="890"/>
      <c r="W270" s="942">
        <f t="shared" si="85"/>
        <v>1200</v>
      </c>
      <c r="X270" s="903" t="s">
        <v>1600</v>
      </c>
      <c r="Y270" s="884">
        <v>100</v>
      </c>
      <c r="Z270" s="903" t="s">
        <v>1595</v>
      </c>
      <c r="AA270" s="884">
        <v>122</v>
      </c>
      <c r="AB270" s="907"/>
      <c r="AC270" s="908">
        <v>11</v>
      </c>
      <c r="AD270" s="855">
        <f t="shared" si="87"/>
        <v>12</v>
      </c>
      <c r="AE270" s="855">
        <f t="shared" si="94"/>
        <v>1200</v>
      </c>
      <c r="AF270" s="873">
        <f t="shared" si="89"/>
        <v>1200</v>
      </c>
      <c r="AG270" s="873">
        <f t="shared" si="90"/>
        <v>0</v>
      </c>
      <c r="AH270" s="873">
        <f t="shared" si="91"/>
        <v>0</v>
      </c>
      <c r="AI270" s="907"/>
      <c r="AJ270" s="692"/>
    </row>
    <row r="271" spans="1:36" ht="16.149999999999999" customHeight="1" x14ac:dyDescent="0.25">
      <c r="A271" s="705"/>
      <c r="B271" s="705"/>
      <c r="C271" s="705"/>
      <c r="D271" s="705"/>
      <c r="E271" s="705"/>
      <c r="F271" s="705"/>
      <c r="G271" s="707"/>
      <c r="H271" s="1462"/>
      <c r="I271" s="1452"/>
      <c r="J271" s="856" t="s">
        <v>1149</v>
      </c>
      <c r="K271" s="890"/>
      <c r="L271" s="890"/>
      <c r="M271" s="890">
        <v>420</v>
      </c>
      <c r="N271" s="890"/>
      <c r="O271" s="890"/>
      <c r="P271" s="890"/>
      <c r="Q271" s="890"/>
      <c r="R271" s="890"/>
      <c r="S271" s="890"/>
      <c r="T271" s="890"/>
      <c r="U271" s="890"/>
      <c r="V271" s="890"/>
      <c r="W271" s="942">
        <f t="shared" si="85"/>
        <v>420</v>
      </c>
      <c r="X271" s="964" t="s">
        <v>1601</v>
      </c>
      <c r="Y271" s="884">
        <v>2</v>
      </c>
      <c r="Z271" s="903" t="s">
        <v>1569</v>
      </c>
      <c r="AA271" s="884">
        <v>136</v>
      </c>
      <c r="AB271" s="907"/>
      <c r="AC271" s="908">
        <v>11</v>
      </c>
      <c r="AD271" s="855">
        <f t="shared" si="87"/>
        <v>210</v>
      </c>
      <c r="AE271" s="855">
        <f t="shared" si="94"/>
        <v>420</v>
      </c>
      <c r="AF271" s="873">
        <f t="shared" si="89"/>
        <v>420</v>
      </c>
      <c r="AG271" s="873">
        <f t="shared" si="90"/>
        <v>0</v>
      </c>
      <c r="AH271" s="873">
        <f t="shared" si="91"/>
        <v>0</v>
      </c>
      <c r="AI271" s="907"/>
      <c r="AJ271" s="692"/>
    </row>
    <row r="272" spans="1:36" ht="13.9" customHeight="1" x14ac:dyDescent="0.25">
      <c r="A272" s="705"/>
      <c r="B272" s="705"/>
      <c r="C272" s="705"/>
      <c r="D272" s="705"/>
      <c r="E272" s="705"/>
      <c r="F272" s="705"/>
      <c r="G272" s="707"/>
      <c r="H272" s="1462"/>
      <c r="I272" s="1452"/>
      <c r="J272" s="856" t="s">
        <v>1149</v>
      </c>
      <c r="K272" s="890"/>
      <c r="L272" s="890"/>
      <c r="M272" s="890">
        <v>840</v>
      </c>
      <c r="N272" s="890"/>
      <c r="O272" s="890"/>
      <c r="P272" s="890"/>
      <c r="Q272" s="890"/>
      <c r="R272" s="890"/>
      <c r="S272" s="890"/>
      <c r="T272" s="890"/>
      <c r="U272" s="890"/>
      <c r="V272" s="890"/>
      <c r="W272" s="942">
        <f t="shared" si="85"/>
        <v>840</v>
      </c>
      <c r="X272" s="909" t="s">
        <v>1826</v>
      </c>
      <c r="Y272" s="884">
        <v>4</v>
      </c>
      <c r="Z272" s="903" t="s">
        <v>1569</v>
      </c>
      <c r="AA272" s="884">
        <v>133</v>
      </c>
      <c r="AB272" s="907"/>
      <c r="AC272" s="908">
        <v>11</v>
      </c>
      <c r="AD272" s="855">
        <f t="shared" si="87"/>
        <v>210</v>
      </c>
      <c r="AE272" s="855">
        <f t="shared" si="94"/>
        <v>840</v>
      </c>
      <c r="AF272" s="873">
        <f t="shared" si="89"/>
        <v>840</v>
      </c>
      <c r="AG272" s="873">
        <f t="shared" si="90"/>
        <v>0</v>
      </c>
      <c r="AH272" s="873">
        <f t="shared" si="91"/>
        <v>0</v>
      </c>
      <c r="AI272" s="907"/>
      <c r="AJ272" s="692"/>
    </row>
    <row r="273" spans="1:36" ht="31.9" customHeight="1" x14ac:dyDescent="0.25">
      <c r="A273" s="705"/>
      <c r="B273" s="705"/>
      <c r="C273" s="705"/>
      <c r="D273" s="705"/>
      <c r="E273" s="705"/>
      <c r="F273" s="705"/>
      <c r="G273" s="706"/>
      <c r="H273" s="1465" t="s">
        <v>1895</v>
      </c>
      <c r="I273" s="856"/>
      <c r="J273" s="856" t="s">
        <v>1148</v>
      </c>
      <c r="K273" s="889"/>
      <c r="L273" s="889"/>
      <c r="M273" s="889"/>
      <c r="N273" s="889"/>
      <c r="O273" s="889"/>
      <c r="P273" s="889"/>
      <c r="Q273" s="889"/>
      <c r="R273" s="889"/>
      <c r="S273" s="889"/>
      <c r="T273" s="889"/>
      <c r="U273" s="889"/>
      <c r="V273" s="889"/>
      <c r="W273" s="889"/>
      <c r="X273" s="856"/>
      <c r="Y273" s="856"/>
      <c r="Z273" s="856"/>
      <c r="AA273" s="856"/>
      <c r="AB273" s="853"/>
      <c r="AC273" s="856"/>
      <c r="AD273" s="855"/>
      <c r="AE273" s="855"/>
      <c r="AF273" s="855"/>
      <c r="AG273" s="855"/>
      <c r="AH273" s="855"/>
      <c r="AI273" s="855"/>
      <c r="AJ273" s="692"/>
    </row>
    <row r="274" spans="1:36" ht="40.9" customHeight="1" x14ac:dyDescent="0.25">
      <c r="A274" s="705"/>
      <c r="B274" s="705"/>
      <c r="C274" s="705"/>
      <c r="D274" s="705"/>
      <c r="E274" s="705"/>
      <c r="F274" s="705"/>
      <c r="G274" s="707"/>
      <c r="H274" s="1465"/>
      <c r="I274" s="856"/>
      <c r="J274" s="856" t="s">
        <v>1149</v>
      </c>
      <c r="K274" s="890"/>
      <c r="L274" s="890"/>
      <c r="M274" s="890">
        <v>1100</v>
      </c>
      <c r="N274" s="890"/>
      <c r="O274" s="890"/>
      <c r="P274" s="890">
        <v>2200</v>
      </c>
      <c r="Q274" s="890"/>
      <c r="R274" s="890"/>
      <c r="S274" s="890">
        <v>2200</v>
      </c>
      <c r="T274" s="890"/>
      <c r="U274" s="890"/>
      <c r="V274" s="890">
        <v>2200</v>
      </c>
      <c r="W274" s="942">
        <f t="shared" si="85"/>
        <v>7700</v>
      </c>
      <c r="X274" s="909" t="s">
        <v>1805</v>
      </c>
      <c r="Y274" s="910">
        <v>154</v>
      </c>
      <c r="Z274" s="884"/>
      <c r="AA274" s="884">
        <v>211</v>
      </c>
      <c r="AB274" s="907"/>
      <c r="AC274" s="908">
        <v>11</v>
      </c>
      <c r="AD274" s="855">
        <f t="shared" si="87"/>
        <v>50</v>
      </c>
      <c r="AE274" s="855">
        <f t="shared" si="94"/>
        <v>7700</v>
      </c>
      <c r="AF274" s="873">
        <f t="shared" si="89"/>
        <v>1100</v>
      </c>
      <c r="AG274" s="873">
        <f t="shared" si="90"/>
        <v>2200</v>
      </c>
      <c r="AH274" s="873">
        <f t="shared" si="91"/>
        <v>4400</v>
      </c>
      <c r="AI274" s="947"/>
      <c r="AJ274" s="692"/>
    </row>
    <row r="275" spans="1:36" ht="47.45" customHeight="1" x14ac:dyDescent="0.25">
      <c r="A275" s="705"/>
      <c r="B275" s="705"/>
      <c r="C275" s="705"/>
      <c r="D275" s="705"/>
      <c r="E275" s="705"/>
      <c r="F275" s="705"/>
      <c r="G275" s="707"/>
      <c r="H275" s="1465"/>
      <c r="I275" s="856"/>
      <c r="J275" s="856" t="s">
        <v>1149</v>
      </c>
      <c r="K275" s="890"/>
      <c r="L275" s="890"/>
      <c r="M275" s="890">
        <v>1680</v>
      </c>
      <c r="N275" s="890"/>
      <c r="O275" s="890"/>
      <c r="P275" s="890">
        <v>1680</v>
      </c>
      <c r="Q275" s="890"/>
      <c r="R275" s="890"/>
      <c r="S275" s="890">
        <v>1680</v>
      </c>
      <c r="T275" s="890"/>
      <c r="U275" s="890"/>
      <c r="V275" s="890">
        <v>1680</v>
      </c>
      <c r="W275" s="942">
        <f t="shared" si="85"/>
        <v>6720</v>
      </c>
      <c r="X275" s="909" t="s">
        <v>1810</v>
      </c>
      <c r="Y275" s="884">
        <v>16</v>
      </c>
      <c r="Z275" s="884"/>
      <c r="AA275" s="884">
        <v>133</v>
      </c>
      <c r="AB275" s="907"/>
      <c r="AC275" s="908">
        <v>11</v>
      </c>
      <c r="AD275" s="855">
        <f t="shared" si="87"/>
        <v>420</v>
      </c>
      <c r="AE275" s="855">
        <f t="shared" si="94"/>
        <v>6720</v>
      </c>
      <c r="AF275" s="873">
        <f t="shared" si="89"/>
        <v>1680</v>
      </c>
      <c r="AG275" s="873">
        <f t="shared" si="90"/>
        <v>1680</v>
      </c>
      <c r="AH275" s="873">
        <f t="shared" si="91"/>
        <v>3360</v>
      </c>
      <c r="AI275" s="947"/>
      <c r="AJ275" s="692"/>
    </row>
    <row r="276" spans="1:36" ht="43.15" customHeight="1" x14ac:dyDescent="0.25">
      <c r="A276" s="705"/>
      <c r="B276" s="705"/>
      <c r="C276" s="705"/>
      <c r="D276" s="705"/>
      <c r="E276" s="705"/>
      <c r="F276" s="705"/>
      <c r="G276" s="707"/>
      <c r="H276" s="1465"/>
      <c r="I276" s="856"/>
      <c r="J276" s="856" t="s">
        <v>1149</v>
      </c>
      <c r="K276" s="890"/>
      <c r="L276" s="890"/>
      <c r="M276" s="890">
        <v>400</v>
      </c>
      <c r="N276" s="890"/>
      <c r="O276" s="890"/>
      <c r="P276" s="890">
        <v>400</v>
      </c>
      <c r="Q276" s="890"/>
      <c r="R276" s="890"/>
      <c r="S276" s="890">
        <v>400</v>
      </c>
      <c r="T276" s="890"/>
      <c r="U276" s="890"/>
      <c r="V276" s="890">
        <v>400</v>
      </c>
      <c r="W276" s="942">
        <f t="shared" si="85"/>
        <v>1600</v>
      </c>
      <c r="X276" s="936" t="s">
        <v>1578</v>
      </c>
      <c r="Y276" s="884">
        <v>52</v>
      </c>
      <c r="Z276" s="884"/>
      <c r="AA276" s="884">
        <v>262</v>
      </c>
      <c r="AB276" s="907"/>
      <c r="AC276" s="908">
        <v>11</v>
      </c>
      <c r="AD276" s="855">
        <f t="shared" si="87"/>
        <v>30.76923076923077</v>
      </c>
      <c r="AE276" s="855">
        <f t="shared" si="94"/>
        <v>1600</v>
      </c>
      <c r="AF276" s="873">
        <f t="shared" si="89"/>
        <v>400</v>
      </c>
      <c r="AG276" s="873">
        <f t="shared" si="90"/>
        <v>400</v>
      </c>
      <c r="AH276" s="873">
        <f t="shared" si="91"/>
        <v>800</v>
      </c>
      <c r="AI276" s="947"/>
      <c r="AJ276" s="692"/>
    </row>
    <row r="277" spans="1:36" x14ac:dyDescent="0.25">
      <c r="A277" s="708"/>
      <c r="B277" s="708"/>
      <c r="C277" s="708"/>
      <c r="D277" s="708"/>
      <c r="E277" s="708"/>
      <c r="F277" s="708"/>
      <c r="G277" s="709"/>
      <c r="H277" s="1481" t="s">
        <v>1229</v>
      </c>
      <c r="I277" s="1481"/>
      <c r="J277" s="1481"/>
      <c r="K277" s="1481"/>
      <c r="L277" s="1481"/>
      <c r="M277" s="1481"/>
      <c r="N277" s="1481"/>
      <c r="O277" s="1481"/>
      <c r="P277" s="1481"/>
      <c r="Q277" s="1481"/>
      <c r="R277" s="1481"/>
      <c r="S277" s="1481"/>
      <c r="T277" s="1481"/>
      <c r="U277" s="1481"/>
      <c r="V277" s="1482"/>
      <c r="W277" s="704">
        <f>W5+W112</f>
        <v>19000000</v>
      </c>
      <c r="X277" s="1483"/>
      <c r="Y277" s="1483"/>
      <c r="Z277" s="1483"/>
      <c r="AA277" s="1483"/>
      <c r="AB277" s="1483"/>
      <c r="AC277" s="1483"/>
      <c r="AD277" s="1483"/>
      <c r="AE277" s="1483"/>
      <c r="AF277" s="704"/>
      <c r="AG277" s="704"/>
      <c r="AH277" s="704"/>
      <c r="AI277" s="854"/>
    </row>
    <row r="279" spans="1:36" x14ac:dyDescent="0.25">
      <c r="N279" s="861"/>
      <c r="W279" s="859"/>
    </row>
  </sheetData>
  <protectedRanges>
    <protectedRange algorithmName="SHA-512" hashValue="SkODiCkkj8RbIYaqdozEnFoZ5jDV7zbeII9eiyMY7QhVuSt8c7fhUkd6BcQDTmg1yKkNXJ4HJ4flW2/Ierughg==" saltValue="jMF5ya0vuNwiZ6A3nl009A==" spinCount="100000" sqref="W9:Z9 E4 E111 G240:H240 J240 H239 J239:AI239 I239:I240 AD116:AI116 H165:Z165 H204:Z204 W240:Z240 G5:G9 H4:J9 I26:J26 H172:V172 G18:J18 AC13 H166:V167 G201:G208 AC15 L39:M39 K40:M40 G39:G40 I39:J40 N39:V40 L26:V26 G245:J245 G250:J250 G260:J260 G267:J267 G211:G239 H168 H170:H171 AC120:AC121 G173:V200 G121:V160 AI37:AI39 AI10:AI15 AI117:AI119 AI196:AI198 AD204:AI204 G26:G28 X197:Z197 X205:AC205 X206:Z206 H117:V120 H116:Z116 G112:G120 AD9:AI9 X189:Z189 X191:Z191 X193:Z193 X195:Z195 Z36 I27:V28 G37:V38 AC37 G19:V25 H205:V208 AC69 G161:G172 H161:V161 AD117:AE161 G209:V210 I168:V171 H211:V236 AD205:AE208 AD210:AD236 AE210:AE230 AE232:AI236 AI231 AF216:AI230 AF215:AJ215 AF205:AI214 AI18:AI30 X241:AC241 X242:Z244 G261:W266 G251:W251 AD240:AI248 G241:W244 X225:AC225 X235:AC235 X215:AC215 X227:AC227 X231:AC231 X219:AC219 X229:AC229 X217:AC217 X223:AC223 X213:AC213 X233:AC233 X221:AC221 X207:AC208 X210:AC211 X212:Z212 X214:Z214 X216:Z216 X222:Z222 X236:Z236 X209:AE209 X218:Z218 X220:Z220 X224:Z224 X226:Z226 X228:Z228 X230:Z230 X232:Z232 X234:Z234 W205:W236 X167:Z167 X187:Z187 X185:Z185 X183:Z183 X181:Z181 X176:Z176 X173:Z174 X178:Z179 X199:Z200 X168:AC172 W167:W200 W166:AC166 X119:AC119 X156:AC156 X117:AC117 X129:AC129 X132:AC132 X138:AC138 X159:AC159 X126:AC126 X135:AC135 X141:AC141 X144:AC144 X147:AC147 X150:AC150 X153:AC153 X118:Z118 X122:AC123 X124:Z125 X127:Z128 X130:Z131 X133:Z134 X136:Z137 X139:Z140 X145:Z146 X148:Z149 X151:Z152 X154:Z155 X157:Z158 X160:Z161 X142:Z143 X120:AA121 W117:W161 X104:Z104 X101:AC101 X103:AC103 X102:Z102 X100:Z100 X98:Z98 X13:AA13 X10:AC10 X11:Z11 X12:AC12 X14:AC14 X15:AA15 X108:Z108 X107:AC107 X110:Z110 X106:Z106 X105:AC105 X37:AA37 X18:AC28 X70:AC97 X69:AA69 W100:W110 W99:AC99 W19:W28 W17 G10:W15 H162:AE162 AG162:AI162 AI122:AI161 AD110:AI110 X109:AI109 AG160:AH161 AF160:AF162 AF117:AH159 AI168:AI188 AD199:AH200 X198:AH198 AD197:AH197 X196:AH196 AD195:AH195 X194:AI194 AD193:AH193 X192:AI192 AD191:AH191 X190:AI190 AD189:AH189 X188:AH188 AD187:AH187 X186:AH186 AD185:AG185 X184:AG184 AD183:AG183 AH183:AH185 X182:AH182 AD181:AH181 X180:AH180 AD178:AH179 X177:AH177 AD176:AH176 X175:AH175 AD168:AH174 AD165:AI167 G268:AI277 H111:AI115 H163:AI164 H201:AI203 H237:AI238 AD10:AH108 W31:W98 X38:AC68 AI41:AI108 G41:V110 K4:AI8 X260:AI266 G246:W249 X249:AI251 Y267:AI267 X245:AC248" name="Rango1"/>
    <protectedRange algorithmName="SHA-512" hashValue="SkODiCkkj8RbIYaqdozEnFoZ5jDV7zbeII9eiyMY7QhVuSt8c7fhUkd6BcQDTmg1yKkNXJ4HJ4flW2/Ierughg==" saltValue="jMF5ya0vuNwiZ6A3nl009A==" spinCount="100000" sqref="AA9 AA116 AA165 AA204 AA240 AA216 AA181 AA234 AA230 AA236 AA193 AA212 AA176 AA189 AA222 AA220 AA185 AA218 AA118 AA11 AA167 AA206 AA232 AA214 AA197 AA228 AA226 AA183 AA191 AA224 AA187 AA195 AA242:AA244 AA124:AA125 AA127:AA128 AA130:AA131 AA133:AA134 AA136:AA137 AA139:AA140 AA145:AA146 AA148:AA149 AA151:AA152 AA154:AA155 AA157:AA158 AA160:AA161 AA173:AA174 AA178:AA179 AA142:AA143 AA199:AA200" name="Rango1_1"/>
    <protectedRange algorithmName="SHA-512" hashValue="SkODiCkkj8RbIYaqdozEnFoZ5jDV7zbeII9eiyMY7QhVuSt8c7fhUkd6BcQDTmg1yKkNXJ4HJ4flW2/Ierughg==" saltValue="jMF5ya0vuNwiZ6A3nl009A==" spinCount="100000" sqref="AB9:AC9 AB116:AC116 AB165:AC165 AB204:AC204 AB240:AC240 AB216:AC216 AB181:AC181 AB234:AC234 AB230:AC230 AB236:AC236 AB193:AC193 AB212:AC212 AB176:AC176 AB189:AC189 AB222:AC222 AB220:AC220 AB185:AC185 AB218:AC218 AB118:AC118 AB13 AB11:AC11 AB167:AC167 AB206:AC206 AB15 AB232:AC232 AB214:AC214 AB197:AC197 AB228:AC228 AB226:AC226 AB183:AC183 AB191:AC191 AB224:AC224 AB187:AC187 AB195:AC195 AB120:AB121 AB242:AC244 AB124:AC125 AB127:AC128 AB130:AC131 AB133:AC134 AB136:AC137 AB139:AC140 AB145:AC146 AB148:AC149 AB151:AC152 AB154:AC155 AB157:AC158 AB160:AC161 AB173:AC174 AB178:AC179 AB142:AC143 AB199:AC200" name="Rango1_2"/>
    <protectedRange algorithmName="SHA-512" hashValue="SkODiCkkj8RbIYaqdozEnFoZ5jDV7zbeII9eiyMY7QhVuSt8c7fhUkd6BcQDTmg1yKkNXJ4HJ4flW2/Ierughg==" saltValue="jMF5ya0vuNwiZ6A3nl009A==" spinCount="100000" sqref="AA104:AC104 AA102:AC102 AA100:AC100 AA98:AC98 AA108:AC108 AA110:AC110 AA106:AC106" name="Rango1_3"/>
    <protectedRange algorithmName="SHA-512" hashValue="SkODiCkkj8RbIYaqdozEnFoZ5jDV7zbeII9eiyMY7QhVuSt8c7fhUkd6BcQDTmg1yKkNXJ4HJ4flW2/Ierughg==" saltValue="jMF5ya0vuNwiZ6A3nl009A==" spinCount="100000" sqref="G29:G34 H29:I30 I31:J31 H32:J34 AI31:AI36 K29:V34 AB35:AB37 G35:V36 AB69 X29:AC34 X35:X36 W29:W30" name="Rango1_4"/>
    <protectedRange algorithmName="SHA-512" hashValue="SkODiCkkj8RbIYaqdozEnFoZ5jDV7zbeII9eiyMY7QhVuSt8c7fhUkd6BcQDTmg1yKkNXJ4HJ4flW2/Ierughg==" saltValue="jMF5ya0vuNwiZ6A3nl009A==" spinCount="100000" sqref="G16:I16 G17:J17 AI16:AI17 X16:AC17 K16:W16" name="Rango1_5"/>
    <protectedRange sqref="K17" name="Rango2"/>
    <protectedRange sqref="L17" name="Rango2_1"/>
    <protectedRange sqref="M17" name="Rango2_2"/>
    <protectedRange sqref="N17" name="Rango2_3"/>
    <protectedRange sqref="O17" name="Rango2_4"/>
    <protectedRange sqref="P17" name="Rango2_5"/>
    <protectedRange sqref="Q17" name="Rango2_6"/>
    <protectedRange sqref="R17" name="Rango2_7"/>
    <protectedRange sqref="S17" name="Rango2_8"/>
    <protectedRange sqref="T17" name="Rango2_9"/>
    <protectedRange sqref="U17" name="Rango2_10"/>
    <protectedRange sqref="V17" name="Rango2_11"/>
    <protectedRange algorithmName="SHA-512" hashValue="SkODiCkkj8RbIYaqdozEnFoZ5jDV7zbeII9eiyMY7QhVuSt8c7fhUkd6BcQDTmg1yKkNXJ4HJ4flW2/Ierughg==" saltValue="jMF5ya0vuNwiZ6A3nl009A==" spinCount="100000" sqref="W252:AC252 G252:J252 AD252:AI259 G253:AC259" name="Rango1_6"/>
  </protectedRanges>
  <autoFilter ref="AC1:AC279"/>
  <mergeCells count="226">
    <mergeCell ref="I215:I216"/>
    <mergeCell ref="H217:H218"/>
    <mergeCell ref="I217:I218"/>
    <mergeCell ref="H219:H220"/>
    <mergeCell ref="I219:I220"/>
    <mergeCell ref="H205:H206"/>
    <mergeCell ref="I205:I206"/>
    <mergeCell ref="I126:I128"/>
    <mergeCell ref="H147:H149"/>
    <mergeCell ref="H156:H158"/>
    <mergeCell ref="I156:I158"/>
    <mergeCell ref="H166:H167"/>
    <mergeCell ref="I166:I167"/>
    <mergeCell ref="H153:H155"/>
    <mergeCell ref="I153:I155"/>
    <mergeCell ref="I138:I140"/>
    <mergeCell ref="H141:H143"/>
    <mergeCell ref="I141:I143"/>
    <mergeCell ref="H150:H152"/>
    <mergeCell ref="H132:H134"/>
    <mergeCell ref="H138:H140"/>
    <mergeCell ref="AH1:AI1"/>
    <mergeCell ref="A2:A3"/>
    <mergeCell ref="B2:B3"/>
    <mergeCell ref="C2:C3"/>
    <mergeCell ref="D2:D3"/>
    <mergeCell ref="E2:E3"/>
    <mergeCell ref="F2:F3"/>
    <mergeCell ref="G2:H3"/>
    <mergeCell ref="K2:W2"/>
    <mergeCell ref="X2:X3"/>
    <mergeCell ref="Y2:Y3"/>
    <mergeCell ref="Z2:Z3"/>
    <mergeCell ref="A1:V1"/>
    <mergeCell ref="X1:AG1"/>
    <mergeCell ref="AI2:AI3"/>
    <mergeCell ref="AD2:AD3"/>
    <mergeCell ref="A4:A5"/>
    <mergeCell ref="B4:B5"/>
    <mergeCell ref="C4:C5"/>
    <mergeCell ref="D4:D5"/>
    <mergeCell ref="AE2:AE3"/>
    <mergeCell ref="AF2:AH2"/>
    <mergeCell ref="I2:I3"/>
    <mergeCell ref="J2:J3"/>
    <mergeCell ref="AC2:AC3"/>
    <mergeCell ref="I4:I5"/>
    <mergeCell ref="AA2:AA3"/>
    <mergeCell ref="AB2:AB3"/>
    <mergeCell ref="E4:H5"/>
    <mergeCell ref="H14:H15"/>
    <mergeCell ref="I14:I15"/>
    <mergeCell ref="H8:H9"/>
    <mergeCell ref="I8:I9"/>
    <mergeCell ref="H10:H11"/>
    <mergeCell ref="I10:I11"/>
    <mergeCell ref="H12:H13"/>
    <mergeCell ref="I12:I13"/>
    <mergeCell ref="H6:H7"/>
    <mergeCell ref="I6:I7"/>
    <mergeCell ref="A111:A112"/>
    <mergeCell ref="B111:B112"/>
    <mergeCell ref="C111:C112"/>
    <mergeCell ref="D111:D112"/>
    <mergeCell ref="H89:H90"/>
    <mergeCell ref="H91:H92"/>
    <mergeCell ref="H71:H72"/>
    <mergeCell ref="H103:H104"/>
    <mergeCell ref="H101:H102"/>
    <mergeCell ref="H97:H98"/>
    <mergeCell ref="H99:H100"/>
    <mergeCell ref="H75:H76"/>
    <mergeCell ref="E111:H112"/>
    <mergeCell ref="H77:H78"/>
    <mergeCell ref="H79:H80"/>
    <mergeCell ref="H81:H82"/>
    <mergeCell ref="H83:H84"/>
    <mergeCell ref="H85:H86"/>
    <mergeCell ref="H87:H88"/>
    <mergeCell ref="H73:H74"/>
    <mergeCell ref="H107:H108"/>
    <mergeCell ref="H109:H110"/>
    <mergeCell ref="H105:H106"/>
    <mergeCell ref="H277:V277"/>
    <mergeCell ref="X277:AE277"/>
    <mergeCell ref="H201:H202"/>
    <mergeCell ref="I201:I202"/>
    <mergeCell ref="H203:H204"/>
    <mergeCell ref="I203:I204"/>
    <mergeCell ref="I207:I208"/>
    <mergeCell ref="H237:H238"/>
    <mergeCell ref="I237:I238"/>
    <mergeCell ref="H239:H240"/>
    <mergeCell ref="I239:I240"/>
    <mergeCell ref="H207:H210"/>
    <mergeCell ref="I245:I249"/>
    <mergeCell ref="H250:H251"/>
    <mergeCell ref="I250:I251"/>
    <mergeCell ref="H260:H266"/>
    <mergeCell ref="I260:I266"/>
    <mergeCell ref="H267:H272"/>
    <mergeCell ref="H273:H276"/>
    <mergeCell ref="H245:H249"/>
    <mergeCell ref="H221:H222"/>
    <mergeCell ref="I221:I222"/>
    <mergeCell ref="I267:I272"/>
    <mergeCell ref="I227:I228"/>
    <mergeCell ref="I26:I27"/>
    <mergeCell ref="H41:H54"/>
    <mergeCell ref="H37:H38"/>
    <mergeCell ref="I37:I38"/>
    <mergeCell ref="H55:H57"/>
    <mergeCell ref="AI42:AI54"/>
    <mergeCell ref="H58:H60"/>
    <mergeCell ref="H188:H189"/>
    <mergeCell ref="I188:I189"/>
    <mergeCell ref="AI188:AI189"/>
    <mergeCell ref="H26:H28"/>
    <mergeCell ref="AI97:AI104"/>
    <mergeCell ref="AI119:AI122"/>
    <mergeCell ref="I111:I112"/>
    <mergeCell ref="I113:I114"/>
    <mergeCell ref="H39:H40"/>
    <mergeCell ref="I39:I40"/>
    <mergeCell ref="I162:I163"/>
    <mergeCell ref="H164:H165"/>
    <mergeCell ref="I164:I165"/>
    <mergeCell ref="H117:H118"/>
    <mergeCell ref="H129:H131"/>
    <mergeCell ref="I129:I131"/>
    <mergeCell ref="H229:H230"/>
    <mergeCell ref="AI67:AI68"/>
    <mergeCell ref="AI61:AI62"/>
    <mergeCell ref="H63:H66"/>
    <mergeCell ref="I63:I66"/>
    <mergeCell ref="I61:I62"/>
    <mergeCell ref="AI63:AI66"/>
    <mergeCell ref="AI58:AI60"/>
    <mergeCell ref="H67:H68"/>
    <mergeCell ref="I67:I68"/>
    <mergeCell ref="I132:I134"/>
    <mergeCell ref="I107:I108"/>
    <mergeCell ref="I109:I110"/>
    <mergeCell ref="I105:I106"/>
    <mergeCell ref="AI198:AI200"/>
    <mergeCell ref="I229:I230"/>
    <mergeCell ref="H172:H174"/>
    <mergeCell ref="I172:I174"/>
    <mergeCell ref="H175:H176"/>
    <mergeCell ref="I175:I176"/>
    <mergeCell ref="I194:I195"/>
    <mergeCell ref="AI194:AI195"/>
    <mergeCell ref="H215:H216"/>
    <mergeCell ref="AI192:AI193"/>
    <mergeCell ref="H225:H226"/>
    <mergeCell ref="I225:I226"/>
    <mergeCell ref="H227:H228"/>
    <mergeCell ref="H196:H197"/>
    <mergeCell ref="I196:I197"/>
    <mergeCell ref="AI190:AI191"/>
    <mergeCell ref="H192:H193"/>
    <mergeCell ref="H16:H17"/>
    <mergeCell ref="I16:I17"/>
    <mergeCell ref="AI16:AI17"/>
    <mergeCell ref="AI55:AI57"/>
    <mergeCell ref="H18:H25"/>
    <mergeCell ref="I18:I25"/>
    <mergeCell ref="H61:H62"/>
    <mergeCell ref="I150:I152"/>
    <mergeCell ref="H93:H94"/>
    <mergeCell ref="H95:H96"/>
    <mergeCell ref="H115:H116"/>
    <mergeCell ref="I115:I116"/>
    <mergeCell ref="H113:H114"/>
    <mergeCell ref="I147:I149"/>
    <mergeCell ref="H144:H146"/>
    <mergeCell ref="I144:I146"/>
    <mergeCell ref="AI37:AI40"/>
    <mergeCell ref="H233:H234"/>
    <mergeCell ref="I233:I234"/>
    <mergeCell ref="H184:H185"/>
    <mergeCell ref="I184:I185"/>
    <mergeCell ref="H186:H187"/>
    <mergeCell ref="I186:I187"/>
    <mergeCell ref="H190:H191"/>
    <mergeCell ref="I190:I191"/>
    <mergeCell ref="H69:H70"/>
    <mergeCell ref="I69:I70"/>
    <mergeCell ref="H231:H232"/>
    <mergeCell ref="I231:I232"/>
    <mergeCell ref="H177:H179"/>
    <mergeCell ref="I177:I179"/>
    <mergeCell ref="H180:H181"/>
    <mergeCell ref="I180:I181"/>
    <mergeCell ref="I192:I193"/>
    <mergeCell ref="I117:I118"/>
    <mergeCell ref="H119:H122"/>
    <mergeCell ref="H123:H125"/>
    <mergeCell ref="I123:I125"/>
    <mergeCell ref="H126:H128"/>
    <mergeCell ref="H135:H137"/>
    <mergeCell ref="I135:I137"/>
    <mergeCell ref="H252:H259"/>
    <mergeCell ref="I252:I259"/>
    <mergeCell ref="H241:H244"/>
    <mergeCell ref="I241:I244"/>
    <mergeCell ref="H235:H236"/>
    <mergeCell ref="I235:I236"/>
    <mergeCell ref="H168:H171"/>
    <mergeCell ref="H29:H36"/>
    <mergeCell ref="H223:H224"/>
    <mergeCell ref="I223:I224"/>
    <mergeCell ref="H159:H161"/>
    <mergeCell ref="I159:I161"/>
    <mergeCell ref="H198:H200"/>
    <mergeCell ref="I198:I200"/>
    <mergeCell ref="H194:H195"/>
    <mergeCell ref="H182:H183"/>
    <mergeCell ref="I182:I183"/>
    <mergeCell ref="H162:H163"/>
    <mergeCell ref="I103:I104"/>
    <mergeCell ref="I101:I102"/>
    <mergeCell ref="H211:H212"/>
    <mergeCell ref="I211:I212"/>
    <mergeCell ref="H213:H214"/>
    <mergeCell ref="I213:I214"/>
  </mergeCells>
  <printOptions horizontalCentered="1" verticalCentered="1"/>
  <pageMargins left="0.11811023622047245" right="0.11811023622047245" top="0.74803149606299213" bottom="0.74803149606299213" header="0.31496062992125984" footer="0.31496062992125984"/>
  <pageSetup scale="34" orientation="landscape" horizontalDpi="4294967295" verticalDpi="4294967295" r:id="rId1"/>
  <rowBreaks count="7" manualBreakCount="7">
    <brk id="54" max="34" man="1"/>
    <brk id="90" max="34" man="1"/>
    <brk id="122" max="34" man="1"/>
    <brk id="155" max="34" man="1"/>
    <brk id="187" max="34" man="1"/>
    <brk id="222" max="34" man="1"/>
    <brk id="259" max="34" man="1"/>
  </rowBreaks>
  <colBreaks count="1" manualBreakCount="1">
    <brk id="23" max="303"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workbookViewId="0"/>
  </sheetViews>
  <sheetFormatPr baseColWidth="10" defaultRowHeight="12.75" x14ac:dyDescent="0.2"/>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workbookViewId="0"/>
  </sheetViews>
  <sheetFormatPr baseColWidth="10" defaultRowHeight="12.75" x14ac:dyDescent="0.2"/>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25"/>
  <sheetViews>
    <sheetView showGridLines="0" view="pageBreakPreview" zoomScale="90" zoomScaleNormal="80" zoomScaleSheetLayoutView="90" workbookViewId="0">
      <selection activeCell="B11" sqref="B11"/>
    </sheetView>
  </sheetViews>
  <sheetFormatPr baseColWidth="10" defaultColWidth="11.42578125" defaultRowHeight="12.75" x14ac:dyDescent="0.2"/>
  <cols>
    <col min="1" max="1" width="31.140625" style="2" customWidth="1"/>
    <col min="2" max="2" width="15.42578125" style="2" customWidth="1"/>
    <col min="3" max="3" width="15.140625" style="2" customWidth="1"/>
    <col min="4" max="4" width="6.42578125" style="2" customWidth="1"/>
    <col min="5" max="5" width="10.7109375" style="2" customWidth="1"/>
    <col min="6" max="6" width="12.28515625" style="2" customWidth="1"/>
    <col min="7" max="7" width="10.28515625" style="2" customWidth="1"/>
    <col min="8" max="8" width="14.140625" style="2" customWidth="1"/>
    <col min="9" max="9" width="11.42578125" style="2" customWidth="1"/>
    <col min="10" max="11" width="11" style="2" customWidth="1"/>
    <col min="12" max="12" width="12.28515625" style="2" customWidth="1"/>
    <col min="13" max="13" width="10.7109375" style="2" customWidth="1"/>
    <col min="14" max="14" width="10.85546875" style="2" customWidth="1"/>
    <col min="15" max="15" width="12.140625" style="2" customWidth="1"/>
    <col min="16" max="16" width="10.7109375" style="2" customWidth="1"/>
    <col min="17" max="17" width="10.85546875" style="2" customWidth="1"/>
    <col min="18" max="18" width="12.5703125" style="2" customWidth="1"/>
    <col min="19" max="19" width="16.42578125" style="2" customWidth="1"/>
    <col min="20" max="21" width="11.42578125" style="3"/>
    <col min="22" max="16384" width="11.42578125" style="2"/>
  </cols>
  <sheetData>
    <row r="1" spans="1:24" ht="45.75" customHeight="1" x14ac:dyDescent="0.2">
      <c r="A1" s="1507" t="s">
        <v>1230</v>
      </c>
      <c r="B1" s="1508"/>
      <c r="C1" s="1508"/>
      <c r="D1" s="1508"/>
      <c r="E1" s="1508"/>
      <c r="F1" s="1508"/>
      <c r="G1" s="1508"/>
      <c r="H1" s="1508"/>
      <c r="I1" s="1508"/>
      <c r="J1" s="1508"/>
      <c r="K1" s="1508"/>
      <c r="L1" s="1508"/>
      <c r="M1" s="1508"/>
      <c r="N1" s="1508"/>
      <c r="O1" s="1508"/>
      <c r="P1" s="1508"/>
      <c r="Q1" s="1508"/>
      <c r="R1" s="593" t="s">
        <v>1137</v>
      </c>
      <c r="S1" s="594"/>
      <c r="T1" s="2"/>
      <c r="U1" s="2"/>
    </row>
    <row r="2" spans="1:24" ht="15.75" x14ac:dyDescent="0.2">
      <c r="A2" s="1509" t="s">
        <v>1165</v>
      </c>
      <c r="B2" s="1510"/>
      <c r="C2" s="1510"/>
      <c r="D2" s="1510"/>
      <c r="E2" s="1510"/>
      <c r="F2" s="1510"/>
      <c r="G2" s="1510"/>
      <c r="H2" s="1510"/>
      <c r="I2" s="1510"/>
      <c r="J2" s="1510"/>
      <c r="K2" s="1510"/>
      <c r="L2" s="1510"/>
      <c r="M2" s="1510"/>
      <c r="N2" s="1510"/>
      <c r="O2" s="1510"/>
      <c r="P2" s="1510"/>
      <c r="Q2" s="1510"/>
      <c r="R2" s="1511"/>
      <c r="S2" s="6"/>
      <c r="T2" s="41"/>
      <c r="U2" s="41"/>
      <c r="V2" s="6"/>
      <c r="W2" s="6"/>
      <c r="X2" s="6"/>
    </row>
    <row r="3" spans="1:24" ht="16.5" customHeight="1" thickBot="1" x14ac:dyDescent="0.25">
      <c r="A3" s="1413" t="s">
        <v>1231</v>
      </c>
      <c r="B3" s="1414"/>
      <c r="C3" s="1414"/>
      <c r="D3" s="1414"/>
      <c r="E3" s="1414"/>
      <c r="F3" s="1414"/>
      <c r="G3" s="1414"/>
      <c r="H3" s="1414"/>
      <c r="I3" s="1414"/>
      <c r="J3" s="1414"/>
      <c r="K3" s="1414"/>
      <c r="L3" s="1414"/>
      <c r="M3" s="1414"/>
      <c r="N3" s="1414"/>
      <c r="O3" s="1414"/>
      <c r="P3" s="1414"/>
      <c r="Q3" s="1414"/>
      <c r="R3" s="1415"/>
      <c r="S3" s="578"/>
    </row>
    <row r="4" spans="1:24" ht="13.5" customHeight="1" thickBot="1" x14ac:dyDescent="0.35">
      <c r="C4" s="90"/>
      <c r="D4" s="90"/>
      <c r="E4" s="90"/>
      <c r="F4" s="90"/>
      <c r="G4" s="90"/>
      <c r="H4" s="90"/>
      <c r="I4" s="90"/>
      <c r="J4" s="90"/>
      <c r="K4" s="90"/>
      <c r="L4" s="90"/>
      <c r="M4" s="90"/>
      <c r="N4" s="90"/>
      <c r="O4" s="578"/>
      <c r="P4" s="90"/>
      <c r="Q4" s="90"/>
      <c r="R4" s="578"/>
      <c r="S4" s="578"/>
    </row>
    <row r="5" spans="1:24" ht="27.75" customHeight="1" thickBot="1" x14ac:dyDescent="0.25">
      <c r="A5" s="1416" t="s">
        <v>1232</v>
      </c>
      <c r="B5" s="1418" t="s">
        <v>1180</v>
      </c>
      <c r="C5" s="1418" t="s">
        <v>1181</v>
      </c>
      <c r="D5" s="1420"/>
      <c r="E5" s="1420"/>
      <c r="F5" s="1420"/>
      <c r="G5" s="1420"/>
      <c r="H5" s="1420"/>
      <c r="I5" s="1420"/>
      <c r="J5" s="1420"/>
      <c r="K5" s="1420"/>
      <c r="L5" s="1420"/>
      <c r="M5" s="1420"/>
      <c r="N5" s="1420"/>
      <c r="O5" s="1421"/>
      <c r="P5" s="1418"/>
      <c r="Q5" s="1420"/>
      <c r="R5" s="1421"/>
      <c r="S5" s="578"/>
    </row>
    <row r="6" spans="1:24" ht="20.100000000000001" customHeight="1" thickBot="1" x14ac:dyDescent="0.25">
      <c r="A6" s="1416"/>
      <c r="B6" s="1418"/>
      <c r="C6" s="1419" t="s">
        <v>1182</v>
      </c>
      <c r="D6" s="1423" t="s">
        <v>1233</v>
      </c>
      <c r="E6" s="1424"/>
      <c r="F6" s="1425"/>
      <c r="G6" s="1423" t="s">
        <v>1234</v>
      </c>
      <c r="H6" s="1424"/>
      <c r="I6" s="1426"/>
      <c r="J6" s="1513" t="s">
        <v>1235</v>
      </c>
      <c r="K6" s="1424"/>
      <c r="L6" s="1425"/>
      <c r="M6" s="1423" t="s">
        <v>1236</v>
      </c>
      <c r="N6" s="1424"/>
      <c r="O6" s="1425"/>
      <c r="P6" s="1423" t="s">
        <v>1237</v>
      </c>
      <c r="Q6" s="1424"/>
      <c r="R6" s="1426"/>
      <c r="T6" s="2"/>
      <c r="U6" s="2"/>
    </row>
    <row r="7" spans="1:24" ht="20.25" customHeight="1" thickBot="1" x14ac:dyDescent="0.25">
      <c r="A7" s="1416"/>
      <c r="B7" s="1418"/>
      <c r="C7" s="1422"/>
      <c r="D7" s="1393" t="s">
        <v>1172</v>
      </c>
      <c r="E7" s="1394" t="s">
        <v>1173</v>
      </c>
      <c r="F7" s="1395"/>
      <c r="G7" s="1393" t="s">
        <v>1173</v>
      </c>
      <c r="H7" s="1394"/>
      <c r="I7" s="1396"/>
      <c r="J7" s="1500" t="s">
        <v>1173</v>
      </c>
      <c r="K7" s="1394"/>
      <c r="L7" s="1395"/>
      <c r="M7" s="1393" t="s">
        <v>1173</v>
      </c>
      <c r="N7" s="1394"/>
      <c r="O7" s="1396"/>
      <c r="P7" s="1501" t="s">
        <v>1173</v>
      </c>
      <c r="Q7" s="1502"/>
      <c r="R7" s="1503"/>
      <c r="T7" s="2"/>
      <c r="U7" s="2"/>
    </row>
    <row r="8" spans="1:24" ht="33.75" customHeight="1" thickBot="1" x14ac:dyDescent="0.25">
      <c r="A8" s="1416"/>
      <c r="B8" s="1418"/>
      <c r="C8" s="1512"/>
      <c r="D8" s="1501"/>
      <c r="E8" s="293" t="s">
        <v>1174</v>
      </c>
      <c r="F8" s="343" t="s">
        <v>1175</v>
      </c>
      <c r="G8" s="272" t="s">
        <v>1174</v>
      </c>
      <c r="H8" s="273" t="s">
        <v>1175</v>
      </c>
      <c r="I8" s="274" t="s">
        <v>1183</v>
      </c>
      <c r="J8" s="294" t="s">
        <v>1174</v>
      </c>
      <c r="K8" s="344" t="s">
        <v>1175</v>
      </c>
      <c r="L8" s="343" t="s">
        <v>1183</v>
      </c>
      <c r="M8" s="345" t="s">
        <v>1174</v>
      </c>
      <c r="N8" s="344" t="s">
        <v>1175</v>
      </c>
      <c r="O8" s="343" t="s">
        <v>1183</v>
      </c>
      <c r="P8" s="346" t="s">
        <v>1174</v>
      </c>
      <c r="Q8" s="347" t="s">
        <v>1175</v>
      </c>
      <c r="R8" s="348" t="s">
        <v>1183</v>
      </c>
      <c r="T8" s="2"/>
      <c r="U8" s="2"/>
    </row>
    <row r="9" spans="1:24" ht="39.950000000000003" customHeight="1" thickBot="1" x14ac:dyDescent="0.25">
      <c r="A9" s="785" t="s">
        <v>1785</v>
      </c>
      <c r="B9" s="295"/>
      <c r="C9" s="296"/>
      <c r="D9" s="297"/>
      <c r="E9" s="298"/>
      <c r="F9" s="299"/>
      <c r="G9" s="300">
        <f>'SPPD-16 POA'!O8</f>
        <v>16</v>
      </c>
      <c r="H9" s="301">
        <f>I9/P9*100</f>
        <v>0</v>
      </c>
      <c r="I9" s="302"/>
      <c r="J9" s="303">
        <f>'SPPD-16 POA'!Q7</f>
        <v>15</v>
      </c>
      <c r="K9" s="304">
        <f>L9/P9*100</f>
        <v>0</v>
      </c>
      <c r="L9" s="99"/>
      <c r="M9" s="305">
        <f>'SPPD-16 POA'!S7</f>
        <v>14</v>
      </c>
      <c r="N9" s="304">
        <f>O9/P9*100</f>
        <v>0</v>
      </c>
      <c r="O9" s="99"/>
      <c r="P9" s="306">
        <f>M9+J9+G9</f>
        <v>45</v>
      </c>
      <c r="Q9" s="595">
        <f>N9+K9+H9</f>
        <v>0</v>
      </c>
      <c r="R9" s="275">
        <f>O9+L9+I9</f>
        <v>0</v>
      </c>
      <c r="T9" s="2"/>
      <c r="U9" s="2"/>
    </row>
    <row r="10" spans="1:24" ht="39.950000000000003" customHeight="1" thickBot="1" x14ac:dyDescent="0.25">
      <c r="A10" s="831" t="s">
        <v>1782</v>
      </c>
      <c r="B10" s="307"/>
      <c r="C10" s="308"/>
      <c r="D10" s="309"/>
      <c r="E10" s="310"/>
      <c r="F10" s="311"/>
      <c r="G10" s="786">
        <f>'SPPD-16 POA'!O11</f>
        <v>4268</v>
      </c>
      <c r="H10" s="301">
        <f>I10/P10*100</f>
        <v>0</v>
      </c>
      <c r="I10" s="302"/>
      <c r="J10" s="312">
        <f>'SPPD-16 POA'!Q11</f>
        <v>5684</v>
      </c>
      <c r="K10" s="304">
        <f>L10/P10*100</f>
        <v>0</v>
      </c>
      <c r="L10" s="100"/>
      <c r="M10" s="313">
        <f>'SPPD-16 POA'!S11</f>
        <v>5018</v>
      </c>
      <c r="N10" s="304">
        <f>O10/P10*100</f>
        <v>0</v>
      </c>
      <c r="O10" s="100"/>
      <c r="P10" s="832">
        <f>G10+J10+M10</f>
        <v>14970</v>
      </c>
      <c r="Q10" s="595">
        <f>H10+K10+N10</f>
        <v>0</v>
      </c>
      <c r="R10" s="275">
        <f>I10+L10+O10</f>
        <v>0</v>
      </c>
      <c r="T10" s="2"/>
      <c r="U10" s="2"/>
    </row>
    <row r="11" spans="1:24" ht="70.5" customHeight="1" thickBot="1" x14ac:dyDescent="0.25">
      <c r="A11" s="42"/>
      <c r="B11" s="42"/>
      <c r="C11" s="42"/>
      <c r="D11" s="42"/>
      <c r="E11" s="42"/>
      <c r="F11" s="42"/>
      <c r="G11" s="42"/>
      <c r="H11" s="42"/>
      <c r="I11" s="103" t="s">
        <v>1238</v>
      </c>
      <c r="J11" s="42"/>
      <c r="K11" s="42"/>
      <c r="L11" s="103" t="s">
        <v>1238</v>
      </c>
      <c r="M11" s="42"/>
      <c r="N11" s="42"/>
      <c r="O11" s="103" t="s">
        <v>1238</v>
      </c>
      <c r="P11" s="42"/>
      <c r="Q11" s="42"/>
      <c r="R11" s="103" t="s">
        <v>1239</v>
      </c>
      <c r="S11" s="578"/>
    </row>
    <row r="12" spans="1:24" ht="10.5" customHeight="1" x14ac:dyDescent="0.2">
      <c r="A12" s="580"/>
      <c r="B12" s="580"/>
      <c r="C12" s="580"/>
      <c r="D12" s="580"/>
      <c r="E12" s="580"/>
      <c r="F12" s="580"/>
      <c r="G12" s="580"/>
      <c r="H12" s="580"/>
      <c r="I12" s="579"/>
      <c r="J12" s="580"/>
      <c r="K12" s="580"/>
      <c r="L12" s="579"/>
      <c r="M12" s="580"/>
      <c r="N12" s="580"/>
      <c r="O12" s="579"/>
      <c r="P12" s="580"/>
      <c r="Q12" s="580"/>
      <c r="R12" s="579"/>
      <c r="T12" s="2"/>
      <c r="U12" s="2"/>
    </row>
    <row r="13" spans="1:24" ht="34.5" customHeight="1" thickBot="1" x14ac:dyDescent="0.25">
      <c r="A13" s="42"/>
      <c r="B13" s="42"/>
      <c r="C13" s="42"/>
      <c r="D13" s="42"/>
      <c r="E13" s="42"/>
      <c r="F13" s="42"/>
      <c r="G13" s="42"/>
      <c r="H13" s="42"/>
      <c r="I13" s="579"/>
      <c r="J13" s="580"/>
      <c r="K13" s="580"/>
      <c r="L13" s="579"/>
      <c r="M13" s="580"/>
      <c r="N13" s="580"/>
      <c r="O13" s="579"/>
      <c r="P13" s="580"/>
      <c r="Q13" s="580"/>
      <c r="R13" s="579"/>
      <c r="S13" s="578"/>
    </row>
    <row r="14" spans="1:24" ht="16.5" customHeight="1" thickBot="1" x14ac:dyDescent="0.25">
      <c r="A14" s="1504" t="s">
        <v>1240</v>
      </c>
      <c r="B14" s="1505"/>
      <c r="C14" s="1505"/>
      <c r="D14" s="1505"/>
      <c r="E14" s="1505"/>
      <c r="F14" s="1505"/>
      <c r="G14" s="1505"/>
      <c r="H14" s="1505"/>
      <c r="I14" s="1505"/>
      <c r="J14" s="1505"/>
      <c r="K14" s="1505"/>
      <c r="L14" s="1505"/>
      <c r="M14" s="1505"/>
      <c r="N14" s="1505"/>
      <c r="O14" s="1505"/>
      <c r="P14" s="1505"/>
      <c r="Q14" s="1505"/>
      <c r="R14" s="1506"/>
      <c r="S14" s="578"/>
    </row>
    <row r="15" spans="1:24" ht="12.75" customHeight="1" thickBot="1" x14ac:dyDescent="0.25">
      <c r="A15" s="596"/>
      <c r="B15" s="596"/>
      <c r="C15" s="596"/>
      <c r="D15" s="596"/>
      <c r="E15" s="596"/>
      <c r="F15" s="596"/>
      <c r="G15" s="596"/>
      <c r="H15" s="596"/>
      <c r="I15" s="596"/>
      <c r="J15" s="596"/>
      <c r="K15" s="596"/>
      <c r="L15" s="596"/>
      <c r="M15" s="597"/>
      <c r="N15" s="598"/>
      <c r="O15" s="578"/>
      <c r="P15" s="597"/>
      <c r="Q15" s="598"/>
      <c r="R15" s="578"/>
      <c r="S15" s="578"/>
    </row>
    <row r="16" spans="1:24" ht="27.75" customHeight="1" thickBot="1" x14ac:dyDescent="0.25">
      <c r="A16" s="1416" t="s">
        <v>1241</v>
      </c>
      <c r="B16" s="1418" t="s">
        <v>1180</v>
      </c>
      <c r="C16" s="1418" t="s">
        <v>1242</v>
      </c>
      <c r="D16" s="1420"/>
      <c r="E16" s="1420"/>
      <c r="F16" s="1420"/>
      <c r="G16" s="1420"/>
      <c r="H16" s="1420"/>
      <c r="I16" s="1420"/>
      <c r="J16" s="1420"/>
      <c r="K16" s="1420"/>
      <c r="L16" s="1420"/>
      <c r="M16" s="1420"/>
      <c r="N16" s="1420"/>
      <c r="O16" s="1421"/>
      <c r="P16" s="316"/>
      <c r="Q16" s="316"/>
      <c r="R16" s="317"/>
      <c r="S16" s="578"/>
    </row>
    <row r="17" spans="1:21" ht="20.100000000000001" customHeight="1" thickBot="1" x14ac:dyDescent="0.25">
      <c r="A17" s="1416"/>
      <c r="B17" s="1418"/>
      <c r="C17" s="1419" t="s">
        <v>1243</v>
      </c>
      <c r="D17" s="1423" t="s">
        <v>1233</v>
      </c>
      <c r="E17" s="1424"/>
      <c r="F17" s="1425"/>
      <c r="G17" s="1423" t="s">
        <v>1234</v>
      </c>
      <c r="H17" s="1424"/>
      <c r="I17" s="1425"/>
      <c r="J17" s="1423" t="s">
        <v>1235</v>
      </c>
      <c r="K17" s="1424"/>
      <c r="L17" s="1425"/>
      <c r="M17" s="1423" t="s">
        <v>1236</v>
      </c>
      <c r="N17" s="1424"/>
      <c r="O17" s="1425"/>
      <c r="P17" s="1423" t="s">
        <v>1237</v>
      </c>
      <c r="Q17" s="1424"/>
      <c r="R17" s="1426"/>
      <c r="T17" s="2"/>
      <c r="U17" s="2"/>
    </row>
    <row r="18" spans="1:21" ht="24" customHeight="1" thickBot="1" x14ac:dyDescent="0.25">
      <c r="A18" s="1416"/>
      <c r="B18" s="1418"/>
      <c r="C18" s="1422"/>
      <c r="D18" s="1393" t="s">
        <v>1172</v>
      </c>
      <c r="E18" s="1394" t="s">
        <v>1173</v>
      </c>
      <c r="F18" s="1395"/>
      <c r="G18" s="1393" t="s">
        <v>1173</v>
      </c>
      <c r="H18" s="1394"/>
      <c r="I18" s="1395"/>
      <c r="J18" s="1393" t="s">
        <v>1173</v>
      </c>
      <c r="K18" s="1394"/>
      <c r="L18" s="1395"/>
      <c r="M18" s="1393" t="s">
        <v>1173</v>
      </c>
      <c r="N18" s="1394"/>
      <c r="O18" s="1396"/>
      <c r="P18" s="1393" t="s">
        <v>1173</v>
      </c>
      <c r="Q18" s="1394"/>
      <c r="R18" s="1396"/>
      <c r="T18" s="2"/>
      <c r="U18" s="2"/>
    </row>
    <row r="19" spans="1:21" ht="33.75" customHeight="1" thickBot="1" x14ac:dyDescent="0.25">
      <c r="A19" s="1417"/>
      <c r="B19" s="1419"/>
      <c r="C19" s="1422"/>
      <c r="D19" s="1427"/>
      <c r="E19" s="270" t="s">
        <v>1174</v>
      </c>
      <c r="F19" s="271" t="s">
        <v>1175</v>
      </c>
      <c r="G19" s="272" t="s">
        <v>1174</v>
      </c>
      <c r="H19" s="273" t="s">
        <v>1175</v>
      </c>
      <c r="I19" s="274" t="s">
        <v>1183</v>
      </c>
      <c r="J19" s="272" t="s">
        <v>1174</v>
      </c>
      <c r="K19" s="273" t="s">
        <v>1175</v>
      </c>
      <c r="L19" s="274" t="s">
        <v>1183</v>
      </c>
      <c r="M19" s="272" t="s">
        <v>1174</v>
      </c>
      <c r="N19" s="273" t="s">
        <v>1175</v>
      </c>
      <c r="O19" s="274" t="s">
        <v>1183</v>
      </c>
      <c r="P19" s="272" t="s">
        <v>1174</v>
      </c>
      <c r="Q19" s="273" t="s">
        <v>1175</v>
      </c>
      <c r="R19" s="274" t="s">
        <v>1183</v>
      </c>
      <c r="T19" s="2"/>
      <c r="U19" s="2"/>
    </row>
    <row r="20" spans="1:21" ht="39.950000000000003" customHeight="1" x14ac:dyDescent="0.2">
      <c r="A20" s="785" t="s">
        <v>1785</v>
      </c>
      <c r="B20" s="295"/>
      <c r="C20" s="296"/>
      <c r="D20" s="297"/>
      <c r="E20" s="299"/>
      <c r="F20" s="836"/>
      <c r="G20" s="834">
        <f>'SPPD-16 POA'!O8</f>
        <v>16</v>
      </c>
      <c r="H20" s="301">
        <f>I20/P20*100</f>
        <v>9.908998988877654</v>
      </c>
      <c r="I20" s="837">
        <v>490</v>
      </c>
      <c r="J20" s="834">
        <f>'SPPD-16 POA'!Q8</f>
        <v>15</v>
      </c>
      <c r="K20" s="835">
        <f>L20/P20*100</f>
        <v>12.133468149646106</v>
      </c>
      <c r="L20" s="835">
        <v>600</v>
      </c>
      <c r="M20" s="834">
        <f>'SPPD-16 POA'!S8</f>
        <v>14</v>
      </c>
      <c r="N20" s="834">
        <f>O20/P20*100</f>
        <v>23.255813953488371</v>
      </c>
      <c r="O20" s="834">
        <v>1150</v>
      </c>
      <c r="P20" s="301">
        <f>M21+J21+G21</f>
        <v>4945</v>
      </c>
      <c r="Q20" s="838">
        <f>N21+L20+H20</f>
        <v>642.26491405460058</v>
      </c>
      <c r="R20" s="837">
        <f>O21+L21+I20</f>
        <v>3890</v>
      </c>
      <c r="T20" s="2"/>
      <c r="U20" s="2"/>
    </row>
    <row r="21" spans="1:21" ht="39.950000000000003" customHeight="1" x14ac:dyDescent="0.2">
      <c r="A21" s="777" t="s">
        <v>1786</v>
      </c>
      <c r="B21" s="307"/>
      <c r="C21" s="308"/>
      <c r="D21" s="309"/>
      <c r="E21" s="310"/>
      <c r="F21" s="833"/>
      <c r="G21" s="301">
        <f>'SPPD-16 POA'!O12</f>
        <v>1555</v>
      </c>
      <c r="H21" s="301">
        <f t="shared" ref="H21:H22" si="0">I21/P21*100</f>
        <v>37.593984962406012</v>
      </c>
      <c r="I21" s="837">
        <v>1600</v>
      </c>
      <c r="J21" s="101">
        <f>'SPPD-16 POA'!Q12</f>
        <v>1798</v>
      </c>
      <c r="K21" s="835">
        <f t="shared" ref="K21" si="1">L21/P20*100</f>
        <v>36.400404448938325</v>
      </c>
      <c r="L21" s="839">
        <v>1800</v>
      </c>
      <c r="M21" s="835">
        <f>'SPPD-16 POA'!S12</f>
        <v>1592</v>
      </c>
      <c r="N21" s="835">
        <f>O21/P20*100</f>
        <v>32.355915065722954</v>
      </c>
      <c r="O21" s="839">
        <v>1600</v>
      </c>
      <c r="P21" s="301">
        <f>M22+J22+G22</f>
        <v>4256</v>
      </c>
      <c r="Q21" s="838">
        <f>N22+K22+H21</f>
        <v>113.48684210526315</v>
      </c>
      <c r="R21" s="837">
        <f>O22+L22+I21</f>
        <v>4830</v>
      </c>
      <c r="T21" s="2"/>
      <c r="U21" s="2"/>
    </row>
    <row r="22" spans="1:21" ht="39.950000000000003" customHeight="1" x14ac:dyDescent="0.2">
      <c r="A22" s="777" t="s">
        <v>1787</v>
      </c>
      <c r="B22" s="97"/>
      <c r="C22" s="96"/>
      <c r="D22" s="44"/>
      <c r="E22" s="276"/>
      <c r="F22" s="314"/>
      <c r="G22" s="840">
        <f>'SPPD-16 POA'!O13</f>
        <v>1370</v>
      </c>
      <c r="H22" s="301">
        <f t="shared" si="0"/>
        <v>54.1501976284585</v>
      </c>
      <c r="I22" s="839">
        <v>1370</v>
      </c>
      <c r="J22" s="101">
        <f>'SPPD-16 POA'!Q13</f>
        <v>1525</v>
      </c>
      <c r="K22" s="835">
        <f>L22/P21*100</f>
        <v>41.823308270676691</v>
      </c>
      <c r="L22" s="839">
        <v>1780</v>
      </c>
      <c r="M22" s="835">
        <f>'SPPD-16 POA'!S13</f>
        <v>1361</v>
      </c>
      <c r="N22" s="835">
        <f>O22/P21*100</f>
        <v>34.069548872180448</v>
      </c>
      <c r="O22" s="839">
        <v>1450</v>
      </c>
      <c r="P22" s="841">
        <f>M23+J23+G23</f>
        <v>2530</v>
      </c>
      <c r="Q22" s="838">
        <f>N23+K23+H22</f>
        <v>120.55335968379447</v>
      </c>
      <c r="R22" s="837">
        <f>O23+L23+I22</f>
        <v>3050</v>
      </c>
      <c r="T22" s="2"/>
      <c r="U22" s="2"/>
    </row>
    <row r="23" spans="1:21" ht="39.950000000000003" customHeight="1" x14ac:dyDescent="0.2">
      <c r="A23" s="777" t="s">
        <v>1788</v>
      </c>
      <c r="B23" s="97"/>
      <c r="C23" s="96"/>
      <c r="D23" s="44"/>
      <c r="E23" s="276"/>
      <c r="F23" s="314"/>
      <c r="G23" s="842">
        <f>'SPPD-16 POA'!O14</f>
        <v>820</v>
      </c>
      <c r="H23" s="301">
        <f>I23/P23*100</f>
        <v>20.067922198209324</v>
      </c>
      <c r="I23" s="839">
        <v>650</v>
      </c>
      <c r="J23" s="101">
        <f>'SPPD-16 POA'!Q14</f>
        <v>880</v>
      </c>
      <c r="K23" s="835">
        <f>L23/P22*100</f>
        <v>33.596837944664031</v>
      </c>
      <c r="L23" s="839">
        <v>850</v>
      </c>
      <c r="M23" s="277">
        <f>'SPPD-16 POA'!S14</f>
        <v>830</v>
      </c>
      <c r="N23" s="835">
        <f>O23/P22*100</f>
        <v>32.806324110671937</v>
      </c>
      <c r="O23" s="839">
        <v>830</v>
      </c>
      <c r="P23" s="841">
        <f>M24+J24+G24</f>
        <v>3239</v>
      </c>
      <c r="Q23" s="838">
        <f>N24+K24+H23</f>
        <v>67.150355047854276</v>
      </c>
      <c r="R23" s="837">
        <f>O24+L24+I23</f>
        <v>2175</v>
      </c>
      <c r="T23" s="2"/>
      <c r="U23" s="2"/>
    </row>
    <row r="24" spans="1:21" ht="39.950000000000003" customHeight="1" x14ac:dyDescent="0.2">
      <c r="A24" s="777" t="s">
        <v>1789</v>
      </c>
      <c r="B24" s="97"/>
      <c r="C24" s="96"/>
      <c r="D24" s="44"/>
      <c r="E24" s="276"/>
      <c r="F24" s="314"/>
      <c r="G24" s="277">
        <f>'SPPD-16 POA'!O15</f>
        <v>523</v>
      </c>
      <c r="H24" s="301">
        <f>I22/P22*100</f>
        <v>54.1501976284585</v>
      </c>
      <c r="I24" s="839">
        <v>190</v>
      </c>
      <c r="J24" s="101">
        <f>'SPPD-16 POA'!Q15</f>
        <v>1481</v>
      </c>
      <c r="K24" s="835">
        <f>L24/P23*100</f>
        <v>30.101883297313986</v>
      </c>
      <c r="L24" s="839">
        <v>975</v>
      </c>
      <c r="M24" s="277">
        <f>'SPPD-16 POA'!S15</f>
        <v>1235</v>
      </c>
      <c r="N24" s="835">
        <f>O24/P23*100</f>
        <v>16.980549552330967</v>
      </c>
      <c r="O24" s="839">
        <v>550</v>
      </c>
      <c r="P24" s="301">
        <f>G24+J24+M24</f>
        <v>3239</v>
      </c>
      <c r="Q24" s="838">
        <f>H24+K24+N24</f>
        <v>101.23263047810346</v>
      </c>
      <c r="R24" s="837">
        <f>I24+L24+O24</f>
        <v>1715</v>
      </c>
      <c r="T24" s="2"/>
      <c r="U24" s="2"/>
    </row>
    <row r="25" spans="1:21" ht="60" customHeight="1" thickBot="1" x14ac:dyDescent="0.25">
      <c r="A25" s="42"/>
      <c r="B25" s="42"/>
      <c r="C25" s="42"/>
      <c r="D25" s="42"/>
      <c r="E25" s="42"/>
      <c r="F25" s="42"/>
      <c r="G25" s="42"/>
      <c r="H25" s="42"/>
      <c r="I25" s="103" t="s">
        <v>1238</v>
      </c>
      <c r="J25" s="42"/>
      <c r="K25" s="42"/>
      <c r="L25" s="103" t="s">
        <v>1238</v>
      </c>
      <c r="M25" s="42"/>
      <c r="N25" s="42"/>
      <c r="O25" s="103" t="s">
        <v>1238</v>
      </c>
      <c r="P25" s="42"/>
      <c r="Q25" s="42"/>
      <c r="R25" s="103" t="s">
        <v>1239</v>
      </c>
      <c r="S25" s="578"/>
    </row>
  </sheetData>
  <mergeCells count="35">
    <mergeCell ref="A1:Q1"/>
    <mergeCell ref="A2:R2"/>
    <mergeCell ref="A3:R3"/>
    <mergeCell ref="A5:A8"/>
    <mergeCell ref="B5:B8"/>
    <mergeCell ref="C5:O5"/>
    <mergeCell ref="P5:R5"/>
    <mergeCell ref="C6:C8"/>
    <mergeCell ref="D6:F6"/>
    <mergeCell ref="G6:I6"/>
    <mergeCell ref="J6:L6"/>
    <mergeCell ref="M6:O6"/>
    <mergeCell ref="D7:D8"/>
    <mergeCell ref="D18:D19"/>
    <mergeCell ref="J18:L18"/>
    <mergeCell ref="M18:O18"/>
    <mergeCell ref="M7:O7"/>
    <mergeCell ref="G7:I7"/>
    <mergeCell ref="A14:R14"/>
    <mergeCell ref="A16:A19"/>
    <mergeCell ref="B16:B19"/>
    <mergeCell ref="C16:O16"/>
    <mergeCell ref="C17:C19"/>
    <mergeCell ref="D17:F17"/>
    <mergeCell ref="P17:R17"/>
    <mergeCell ref="E7:F7"/>
    <mergeCell ref="G17:I17"/>
    <mergeCell ref="J17:L17"/>
    <mergeCell ref="E18:F18"/>
    <mergeCell ref="G18:I18"/>
    <mergeCell ref="P18:R18"/>
    <mergeCell ref="P6:R6"/>
    <mergeCell ref="J7:L7"/>
    <mergeCell ref="P7:R7"/>
    <mergeCell ref="M17:O17"/>
  </mergeCells>
  <printOptions horizontalCentered="1"/>
  <pageMargins left="0.25" right="0.25" top="0.75" bottom="0.75" header="0.3" footer="0.3"/>
  <pageSetup scale="54" orientation="landscape" horizontalDpi="4294967295" verticalDpi="4294967295"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sheetPr>
  <dimension ref="A1:BP98"/>
  <sheetViews>
    <sheetView view="pageBreakPreview" zoomScale="145" zoomScaleNormal="60" zoomScaleSheetLayoutView="145" workbookViewId="0">
      <selection activeCell="E11" sqref="E11:E12"/>
    </sheetView>
  </sheetViews>
  <sheetFormatPr baseColWidth="10" defaultColWidth="11.42578125" defaultRowHeight="12.75" x14ac:dyDescent="0.2"/>
  <cols>
    <col min="1" max="1" width="4.42578125" style="64" bestFit="1" customWidth="1"/>
    <col min="2" max="2" width="4.7109375" style="64" customWidth="1"/>
    <col min="3" max="3" width="16.42578125" style="64" customWidth="1"/>
    <col min="4" max="4" width="21.7109375" style="64" customWidth="1"/>
    <col min="5" max="5" width="5.5703125" style="64" customWidth="1"/>
    <col min="6" max="6" width="6.5703125" style="64" customWidth="1"/>
    <col min="7" max="7" width="10" style="67" customWidth="1"/>
    <col min="8" max="8" width="3.85546875" style="64" bestFit="1" customWidth="1"/>
    <col min="9" max="9" width="3.42578125" style="64" bestFit="1" customWidth="1"/>
    <col min="10" max="10" width="4" style="64" bestFit="1" customWidth="1"/>
    <col min="11" max="11" width="3.5703125" style="64" customWidth="1"/>
    <col min="12" max="12" width="3" style="64" bestFit="1" customWidth="1"/>
    <col min="13" max="13" width="3.140625" style="64" bestFit="1" customWidth="1"/>
    <col min="14" max="14" width="3.42578125" style="64" bestFit="1" customWidth="1"/>
    <col min="15" max="15" width="3.28515625" style="64" bestFit="1" customWidth="1"/>
    <col min="16" max="16" width="3.140625" style="64" bestFit="1" customWidth="1"/>
    <col min="17" max="17" width="3" style="64" bestFit="1" customWidth="1"/>
    <col min="18" max="18" width="3.140625" style="64" bestFit="1" customWidth="1"/>
    <col min="19" max="19" width="3.42578125" style="64" bestFit="1" customWidth="1"/>
    <col min="20" max="20" width="3.28515625" style="64" bestFit="1" customWidth="1"/>
    <col min="21" max="21" width="3.140625" style="64" bestFit="1" customWidth="1"/>
    <col min="22" max="22" width="3" style="64" bestFit="1" customWidth="1"/>
    <col min="23" max="23" width="3.140625" style="64" bestFit="1" customWidth="1"/>
    <col min="24" max="24" width="4" style="64" customWidth="1"/>
    <col min="25" max="25" width="3.28515625" style="64" bestFit="1" customWidth="1"/>
    <col min="26" max="26" width="3.140625" style="64" bestFit="1" customWidth="1"/>
    <col min="27" max="27" width="4.140625" style="64" bestFit="1" customWidth="1"/>
    <col min="28" max="28" width="3.140625" style="64" bestFit="1" customWidth="1"/>
    <col min="29" max="29" width="3.42578125" style="64" bestFit="1" customWidth="1"/>
    <col min="30" max="30" width="3.28515625" style="64" bestFit="1" customWidth="1"/>
    <col min="31" max="31" width="4.140625" style="64" bestFit="1" customWidth="1"/>
    <col min="32" max="32" width="3" style="64" bestFit="1" customWidth="1"/>
    <col min="33" max="33" width="3.140625" style="64" bestFit="1" customWidth="1"/>
    <col min="34" max="34" width="3.42578125" style="64" bestFit="1" customWidth="1"/>
    <col min="35" max="35" width="3.28515625" style="64" bestFit="1" customWidth="1"/>
    <col min="36" max="36" width="4.140625" style="64" customWidth="1"/>
    <col min="37" max="37" width="3" style="64" bestFit="1" customWidth="1"/>
    <col min="38" max="38" width="3.140625" style="64" bestFit="1" customWidth="1"/>
    <col min="39" max="39" width="3.42578125" style="64" bestFit="1" customWidth="1"/>
    <col min="40" max="40" width="3.28515625" style="64" bestFit="1" customWidth="1"/>
    <col min="41" max="41" width="4.140625" style="64" bestFit="1" customWidth="1"/>
    <col min="42" max="42" width="3.5703125" style="64" customWidth="1"/>
    <col min="43" max="43" width="3.42578125" style="65" customWidth="1"/>
    <col min="44" max="44" width="3.5703125" style="65" bestFit="1" customWidth="1"/>
    <col min="45" max="46" width="3.42578125" style="65" bestFit="1" customWidth="1"/>
    <col min="47" max="47" width="3.140625" style="65" bestFit="1" customWidth="1"/>
    <col min="48" max="49" width="16.85546875" style="65" customWidth="1"/>
    <col min="50" max="16384" width="11.42578125" style="65"/>
  </cols>
  <sheetData>
    <row r="1" spans="1:68" ht="27.75" customHeight="1" thickBot="1" x14ac:dyDescent="0.25">
      <c r="A1" s="1538" t="s">
        <v>1244</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c r="AO1" s="1539"/>
      <c r="AP1" s="1539"/>
      <c r="AQ1" s="1539"/>
      <c r="AR1" s="1539"/>
      <c r="AS1" s="1539"/>
      <c r="AT1" s="1539"/>
      <c r="AU1" s="1539"/>
      <c r="AV1" s="1539"/>
      <c r="AW1" s="163" t="s">
        <v>1245</v>
      </c>
      <c r="AX1" s="616"/>
      <c r="AY1" s="616"/>
      <c r="AZ1" s="616"/>
      <c r="BA1" s="616"/>
      <c r="BB1" s="616"/>
      <c r="BC1" s="616"/>
      <c r="BD1" s="616"/>
      <c r="BE1" s="616"/>
      <c r="BF1" s="616"/>
      <c r="BG1" s="616"/>
      <c r="BH1" s="616"/>
      <c r="BI1" s="616"/>
      <c r="BJ1" s="616"/>
      <c r="BK1" s="616"/>
      <c r="BL1" s="616"/>
      <c r="BM1" s="616"/>
      <c r="BN1" s="616"/>
      <c r="BO1" s="616"/>
      <c r="BP1" s="616"/>
    </row>
    <row r="2" spans="1:68" ht="33.950000000000003" customHeight="1" thickBot="1" x14ac:dyDescent="0.25">
      <c r="A2" s="614"/>
      <c r="B2" s="614"/>
      <c r="C2" s="614"/>
      <c r="D2" s="614"/>
      <c r="E2" s="614"/>
      <c r="F2" s="614"/>
      <c r="G2" s="615"/>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row>
    <row r="3" spans="1:68" ht="15.75" customHeight="1" x14ac:dyDescent="0.2">
      <c r="A3" s="1557"/>
      <c r="B3" s="1557"/>
      <c r="C3" s="1557"/>
      <c r="D3" s="1557"/>
      <c r="E3" s="1557"/>
      <c r="F3" s="1557"/>
      <c r="G3" s="1558"/>
      <c r="H3" s="1545" t="s">
        <v>1246</v>
      </c>
      <c r="I3" s="1546"/>
      <c r="J3" s="1546"/>
      <c r="K3" s="1546"/>
      <c r="L3" s="1546"/>
      <c r="M3" s="1546"/>
      <c r="N3" s="1546"/>
      <c r="O3" s="1546"/>
      <c r="P3" s="1546"/>
      <c r="Q3" s="1546"/>
      <c r="R3" s="1546"/>
      <c r="S3" s="1546"/>
      <c r="T3" s="1546"/>
      <c r="U3" s="1546"/>
      <c r="V3" s="1546"/>
      <c r="W3" s="1546"/>
      <c r="X3" s="1546"/>
      <c r="Y3" s="1546"/>
      <c r="Z3" s="1546"/>
      <c r="AA3" s="1547"/>
      <c r="AB3" s="1540" t="s">
        <v>1247</v>
      </c>
      <c r="AC3" s="1541"/>
      <c r="AD3" s="1541"/>
      <c r="AE3" s="1541"/>
      <c r="AF3" s="1541"/>
      <c r="AG3" s="1541"/>
      <c r="AH3" s="1541"/>
      <c r="AI3" s="1541"/>
      <c r="AJ3" s="1541"/>
      <c r="AK3" s="1541"/>
      <c r="AL3" s="1541"/>
      <c r="AM3" s="1541"/>
      <c r="AN3" s="1541"/>
      <c r="AO3" s="1541"/>
      <c r="AP3" s="1541"/>
      <c r="AQ3" s="1541"/>
      <c r="AR3" s="1541"/>
      <c r="AS3" s="1541"/>
      <c r="AT3" s="1541"/>
      <c r="AU3" s="1542"/>
      <c r="AV3" s="1540" t="s">
        <v>1248</v>
      </c>
      <c r="AW3" s="1561" t="s">
        <v>1249</v>
      </c>
      <c r="AX3" s="616"/>
      <c r="AY3" s="616"/>
      <c r="AZ3" s="616"/>
      <c r="BA3" s="616"/>
      <c r="BB3" s="616"/>
      <c r="BC3" s="616"/>
      <c r="BD3" s="616"/>
      <c r="BE3" s="616"/>
      <c r="BF3" s="616"/>
      <c r="BG3" s="616"/>
      <c r="BH3" s="616"/>
      <c r="BI3" s="616"/>
      <c r="BJ3" s="616"/>
      <c r="BK3" s="616"/>
      <c r="BL3" s="616"/>
      <c r="BM3" s="616"/>
      <c r="BN3" s="616"/>
      <c r="BO3" s="616"/>
      <c r="BP3" s="616"/>
    </row>
    <row r="4" spans="1:68" ht="13.5" thickBot="1" x14ac:dyDescent="0.25">
      <c r="A4" s="1559"/>
      <c r="B4" s="1559"/>
      <c r="C4" s="1559"/>
      <c r="D4" s="1559"/>
      <c r="E4" s="1559"/>
      <c r="F4" s="1559"/>
      <c r="G4" s="1560"/>
      <c r="H4" s="1566" t="s">
        <v>1250</v>
      </c>
      <c r="I4" s="1556"/>
      <c r="J4" s="1556"/>
      <c r="K4" s="1556"/>
      <c r="L4" s="1556"/>
      <c r="M4" s="1556" t="s">
        <v>1251</v>
      </c>
      <c r="N4" s="1556"/>
      <c r="O4" s="1556"/>
      <c r="P4" s="1556"/>
      <c r="Q4" s="1556"/>
      <c r="R4" s="1556" t="s">
        <v>1252</v>
      </c>
      <c r="S4" s="1556"/>
      <c r="T4" s="1556"/>
      <c r="U4" s="1556"/>
      <c r="V4" s="1556"/>
      <c r="W4" s="1556" t="s">
        <v>1253</v>
      </c>
      <c r="X4" s="1556"/>
      <c r="Y4" s="1556"/>
      <c r="Z4" s="1556"/>
      <c r="AA4" s="1567"/>
      <c r="AB4" s="1566" t="s">
        <v>1250</v>
      </c>
      <c r="AC4" s="1556"/>
      <c r="AD4" s="1556"/>
      <c r="AE4" s="1556"/>
      <c r="AF4" s="1556"/>
      <c r="AG4" s="1556" t="s">
        <v>1251</v>
      </c>
      <c r="AH4" s="1556"/>
      <c r="AI4" s="1556"/>
      <c r="AJ4" s="1556"/>
      <c r="AK4" s="1556"/>
      <c r="AL4" s="1556" t="s">
        <v>1252</v>
      </c>
      <c r="AM4" s="1556"/>
      <c r="AN4" s="1556"/>
      <c r="AO4" s="1556"/>
      <c r="AP4" s="1556"/>
      <c r="AQ4" s="1543" t="s">
        <v>1253</v>
      </c>
      <c r="AR4" s="1543"/>
      <c r="AS4" s="1543"/>
      <c r="AT4" s="1543"/>
      <c r="AU4" s="1544"/>
      <c r="AV4" s="1564"/>
      <c r="AW4" s="1562"/>
      <c r="AX4" s="616"/>
      <c r="AY4" s="616"/>
      <c r="AZ4" s="616"/>
      <c r="BA4" s="616"/>
      <c r="BB4" s="616"/>
      <c r="BC4" s="616"/>
      <c r="BD4" s="616"/>
      <c r="BE4" s="616"/>
      <c r="BF4" s="616"/>
      <c r="BG4" s="616"/>
      <c r="BH4" s="616"/>
      <c r="BI4" s="616"/>
      <c r="BJ4" s="616"/>
      <c r="BK4" s="616"/>
      <c r="BL4" s="616"/>
      <c r="BM4" s="616"/>
      <c r="BN4" s="616"/>
      <c r="BO4" s="616"/>
      <c r="BP4" s="616"/>
    </row>
    <row r="5" spans="1:68" s="66" customFormat="1" ht="14.25" thickBot="1" x14ac:dyDescent="0.3">
      <c r="A5" s="1548" t="s">
        <v>1014</v>
      </c>
      <c r="B5" s="1549" t="s">
        <v>1254</v>
      </c>
      <c r="C5" s="1549"/>
      <c r="D5" s="1549"/>
      <c r="E5" s="1549" t="s">
        <v>1255</v>
      </c>
      <c r="F5" s="1551" t="s">
        <v>1256</v>
      </c>
      <c r="G5" s="1553" t="s">
        <v>1257</v>
      </c>
      <c r="H5" s="158" t="s">
        <v>1258</v>
      </c>
      <c r="I5" s="159" t="s">
        <v>1259</v>
      </c>
      <c r="J5" s="159" t="s">
        <v>1260</v>
      </c>
      <c r="K5" s="159" t="s">
        <v>1261</v>
      </c>
      <c r="L5" s="159" t="s">
        <v>1262</v>
      </c>
      <c r="M5" s="159" t="s">
        <v>1258</v>
      </c>
      <c r="N5" s="159" t="s">
        <v>1259</v>
      </c>
      <c r="O5" s="159" t="s">
        <v>1260</v>
      </c>
      <c r="P5" s="159" t="s">
        <v>1261</v>
      </c>
      <c r="Q5" s="159" t="s">
        <v>1262</v>
      </c>
      <c r="R5" s="159" t="s">
        <v>1258</v>
      </c>
      <c r="S5" s="159" t="s">
        <v>1259</v>
      </c>
      <c r="T5" s="159" t="s">
        <v>1260</v>
      </c>
      <c r="U5" s="159" t="s">
        <v>1261</v>
      </c>
      <c r="V5" s="159" t="s">
        <v>1262</v>
      </c>
      <c r="W5" s="159" t="s">
        <v>1258</v>
      </c>
      <c r="X5" s="159" t="s">
        <v>1259</v>
      </c>
      <c r="Y5" s="159" t="s">
        <v>1260</v>
      </c>
      <c r="Z5" s="159" t="s">
        <v>1261</v>
      </c>
      <c r="AA5" s="160" t="s">
        <v>1262</v>
      </c>
      <c r="AB5" s="158" t="s">
        <v>1258</v>
      </c>
      <c r="AC5" s="159" t="s">
        <v>1259</v>
      </c>
      <c r="AD5" s="159" t="s">
        <v>1260</v>
      </c>
      <c r="AE5" s="159" t="s">
        <v>1261</v>
      </c>
      <c r="AF5" s="159" t="s">
        <v>1262</v>
      </c>
      <c r="AG5" s="159" t="s">
        <v>1258</v>
      </c>
      <c r="AH5" s="159" t="s">
        <v>1259</v>
      </c>
      <c r="AI5" s="159" t="s">
        <v>1260</v>
      </c>
      <c r="AJ5" s="159" t="s">
        <v>1261</v>
      </c>
      <c r="AK5" s="159" t="s">
        <v>1262</v>
      </c>
      <c r="AL5" s="159" t="s">
        <v>1258</v>
      </c>
      <c r="AM5" s="159" t="s">
        <v>1259</v>
      </c>
      <c r="AN5" s="159" t="s">
        <v>1260</v>
      </c>
      <c r="AO5" s="159" t="s">
        <v>1261</v>
      </c>
      <c r="AP5" s="159" t="s">
        <v>1262</v>
      </c>
      <c r="AQ5" s="161" t="s">
        <v>1258</v>
      </c>
      <c r="AR5" s="161" t="s">
        <v>1259</v>
      </c>
      <c r="AS5" s="161" t="s">
        <v>1260</v>
      </c>
      <c r="AT5" s="161" t="s">
        <v>1261</v>
      </c>
      <c r="AU5" s="162" t="s">
        <v>1262</v>
      </c>
      <c r="AV5" s="1564"/>
      <c r="AW5" s="1562"/>
      <c r="AX5" s="621"/>
      <c r="AY5" s="621"/>
      <c r="AZ5" s="621"/>
      <c r="BA5" s="621"/>
      <c r="BB5" s="621"/>
      <c r="BC5" s="621"/>
      <c r="BD5" s="621"/>
      <c r="BE5" s="621"/>
      <c r="BF5" s="621"/>
      <c r="BG5" s="621"/>
      <c r="BH5" s="621"/>
      <c r="BI5" s="621"/>
      <c r="BJ5" s="621"/>
      <c r="BK5" s="621"/>
      <c r="BL5" s="621"/>
      <c r="BM5" s="621"/>
      <c r="BN5" s="621"/>
      <c r="BO5" s="621"/>
      <c r="BP5" s="621"/>
    </row>
    <row r="6" spans="1:68" s="66" customFormat="1" ht="20.25" customHeight="1" thickBot="1" x14ac:dyDescent="0.25">
      <c r="A6" s="1514"/>
      <c r="B6" s="1550"/>
      <c r="C6" s="1550"/>
      <c r="D6" s="1550"/>
      <c r="E6" s="1550"/>
      <c r="F6" s="1552"/>
      <c r="G6" s="1554"/>
      <c r="H6" s="121"/>
      <c r="I6" s="122"/>
      <c r="J6" s="123"/>
      <c r="K6" s="122"/>
      <c r="L6" s="122"/>
      <c r="M6" s="124"/>
      <c r="N6" s="122"/>
      <c r="O6" s="123"/>
      <c r="P6" s="122"/>
      <c r="Q6" s="122"/>
      <c r="R6" s="124"/>
      <c r="S6" s="122"/>
      <c r="T6" s="123"/>
      <c r="U6" s="122"/>
      <c r="V6" s="122"/>
      <c r="W6" s="124"/>
      <c r="X6" s="122"/>
      <c r="Y6" s="123"/>
      <c r="Z6" s="122"/>
      <c r="AA6" s="125"/>
      <c r="AB6" s="121"/>
      <c r="AC6" s="122"/>
      <c r="AD6" s="123"/>
      <c r="AE6" s="122"/>
      <c r="AF6" s="122"/>
      <c r="AG6" s="124"/>
      <c r="AH6" s="122"/>
      <c r="AI6" s="123"/>
      <c r="AJ6" s="122"/>
      <c r="AK6" s="122"/>
      <c r="AL6" s="124"/>
      <c r="AM6" s="122"/>
      <c r="AN6" s="123"/>
      <c r="AO6" s="122"/>
      <c r="AP6" s="122"/>
      <c r="AQ6" s="126"/>
      <c r="AR6" s="127"/>
      <c r="AS6" s="128"/>
      <c r="AT6" s="127"/>
      <c r="AU6" s="129"/>
      <c r="AV6" s="1565"/>
      <c r="AW6" s="1563"/>
      <c r="AX6" s="621"/>
      <c r="AY6" s="621"/>
      <c r="AZ6" s="621"/>
      <c r="BA6" s="621"/>
      <c r="BB6" s="621"/>
      <c r="BC6" s="621"/>
      <c r="BD6" s="621"/>
      <c r="BE6" s="621"/>
      <c r="BF6" s="621"/>
      <c r="BG6" s="621"/>
      <c r="BH6" s="621"/>
      <c r="BI6" s="621"/>
      <c r="BJ6" s="621"/>
      <c r="BK6" s="621"/>
      <c r="BL6" s="621"/>
      <c r="BM6" s="621"/>
      <c r="BN6" s="621"/>
      <c r="BO6" s="621"/>
      <c r="BP6" s="621"/>
    </row>
    <row r="7" spans="1:68" s="66" customFormat="1" ht="18.75" customHeight="1" x14ac:dyDescent="0.2">
      <c r="A7" s="1514">
        <v>1</v>
      </c>
      <c r="B7" s="1515"/>
      <c r="C7" s="1515"/>
      <c r="D7" s="1515"/>
      <c r="E7" s="1516"/>
      <c r="F7" s="1555">
        <f>SUM(H7:AU8)</f>
        <v>0</v>
      </c>
      <c r="G7" s="1517">
        <f>F7/F27</f>
        <v>0</v>
      </c>
      <c r="H7" s="130"/>
      <c r="I7" s="131"/>
      <c r="J7" s="131"/>
      <c r="K7" s="131"/>
      <c r="L7" s="131"/>
      <c r="M7" s="131"/>
      <c r="N7" s="131"/>
      <c r="O7" s="131"/>
      <c r="P7" s="131"/>
      <c r="Q7" s="131"/>
      <c r="R7" s="131"/>
      <c r="S7" s="131"/>
      <c r="T7" s="131"/>
      <c r="U7" s="131"/>
      <c r="V7" s="131"/>
      <c r="W7" s="131"/>
      <c r="X7" s="131"/>
      <c r="Y7" s="131"/>
      <c r="Z7" s="131"/>
      <c r="AA7" s="132"/>
      <c r="AB7" s="130"/>
      <c r="AC7" s="131"/>
      <c r="AD7" s="131"/>
      <c r="AE7" s="131"/>
      <c r="AF7" s="131"/>
      <c r="AG7" s="131"/>
      <c r="AH7" s="131"/>
      <c r="AI7" s="131"/>
      <c r="AJ7" s="131"/>
      <c r="AK7" s="131"/>
      <c r="AL7" s="131"/>
      <c r="AM7" s="131"/>
      <c r="AN7" s="131"/>
      <c r="AO7" s="131"/>
      <c r="AP7" s="131"/>
      <c r="AQ7" s="133"/>
      <c r="AR7" s="133"/>
      <c r="AS7" s="133"/>
      <c r="AT7" s="133"/>
      <c r="AU7" s="134"/>
      <c r="AV7" s="117"/>
      <c r="AW7" s="118"/>
      <c r="AX7" s="621"/>
      <c r="AY7" s="621"/>
      <c r="AZ7" s="621"/>
      <c r="BA7" s="621"/>
      <c r="BB7" s="621"/>
      <c r="BC7" s="621"/>
      <c r="BD7" s="621"/>
      <c r="BE7" s="621"/>
      <c r="BF7" s="621"/>
      <c r="BG7" s="621"/>
      <c r="BH7" s="621"/>
      <c r="BI7" s="621"/>
      <c r="BJ7" s="621"/>
      <c r="BK7" s="621"/>
      <c r="BL7" s="621"/>
      <c r="BM7" s="621"/>
      <c r="BN7" s="621"/>
      <c r="BO7" s="621"/>
      <c r="BP7" s="621"/>
    </row>
    <row r="8" spans="1:68" s="66" customFormat="1" ht="19.5" customHeight="1" thickBot="1" x14ac:dyDescent="0.25">
      <c r="A8" s="1514"/>
      <c r="B8" s="1515"/>
      <c r="C8" s="1515"/>
      <c r="D8" s="1515"/>
      <c r="E8" s="1516"/>
      <c r="F8" s="1555"/>
      <c r="G8" s="1517"/>
      <c r="H8" s="112"/>
      <c r="I8" s="113"/>
      <c r="J8" s="113"/>
      <c r="K8" s="113"/>
      <c r="L8" s="113"/>
      <c r="M8" s="113"/>
      <c r="N8" s="113"/>
      <c r="O8" s="113"/>
      <c r="P8" s="113"/>
      <c r="Q8" s="113"/>
      <c r="R8" s="113"/>
      <c r="S8" s="113"/>
      <c r="T8" s="113"/>
      <c r="U8" s="113"/>
      <c r="V8" s="113"/>
      <c r="W8" s="113"/>
      <c r="X8" s="113"/>
      <c r="Y8" s="113"/>
      <c r="Z8" s="113"/>
      <c r="AA8" s="114"/>
      <c r="AB8" s="112"/>
      <c r="AC8" s="113"/>
      <c r="AD8" s="113"/>
      <c r="AE8" s="113"/>
      <c r="AF8" s="113"/>
      <c r="AG8" s="113"/>
      <c r="AH8" s="113"/>
      <c r="AI8" s="113"/>
      <c r="AJ8" s="113"/>
      <c r="AK8" s="113"/>
      <c r="AL8" s="113"/>
      <c r="AM8" s="113"/>
      <c r="AN8" s="113"/>
      <c r="AO8" s="113"/>
      <c r="AP8" s="113"/>
      <c r="AQ8" s="115"/>
      <c r="AR8" s="115"/>
      <c r="AS8" s="115"/>
      <c r="AT8" s="115"/>
      <c r="AU8" s="116"/>
      <c r="AV8" s="119"/>
      <c r="AW8" s="120"/>
      <c r="AX8" s="621"/>
      <c r="AY8" s="621"/>
      <c r="AZ8" s="621"/>
      <c r="BA8" s="621"/>
      <c r="BB8" s="621"/>
      <c r="BC8" s="621"/>
      <c r="BD8" s="621"/>
      <c r="BE8" s="621"/>
      <c r="BF8" s="621"/>
      <c r="BG8" s="621"/>
      <c r="BH8" s="621"/>
      <c r="BI8" s="621"/>
      <c r="BJ8" s="621"/>
      <c r="BK8" s="621"/>
      <c r="BL8" s="621"/>
      <c r="BM8" s="621"/>
      <c r="BN8" s="621"/>
      <c r="BO8" s="621"/>
      <c r="BP8" s="621"/>
    </row>
    <row r="9" spans="1:68" s="66" customFormat="1" ht="18.75" customHeight="1" x14ac:dyDescent="0.2">
      <c r="A9" s="1514">
        <f>A7+1</f>
        <v>2</v>
      </c>
      <c r="B9" s="1515"/>
      <c r="C9" s="1515"/>
      <c r="D9" s="1515"/>
      <c r="E9" s="1516"/>
      <c r="F9" s="1516">
        <f>SUM(H9:AU10)</f>
        <v>10</v>
      </c>
      <c r="G9" s="1517">
        <f>F9/F27</f>
        <v>0.625</v>
      </c>
      <c r="H9" s="130"/>
      <c r="I9" s="131"/>
      <c r="J9" s="131"/>
      <c r="K9" s="131"/>
      <c r="L9" s="131"/>
      <c r="M9" s="135"/>
      <c r="N9" s="135"/>
      <c r="O9" s="135"/>
      <c r="P9" s="135"/>
      <c r="Q9" s="135"/>
      <c r="R9" s="131"/>
      <c r="S9" s="131"/>
      <c r="T9" s="131"/>
      <c r="U9" s="131"/>
      <c r="V9" s="131"/>
      <c r="W9" s="131"/>
      <c r="X9" s="131"/>
      <c r="Y9" s="131"/>
      <c r="Z9" s="131"/>
      <c r="AA9" s="132"/>
      <c r="AB9" s="130"/>
      <c r="AC9" s="131"/>
      <c r="AD9" s="131"/>
      <c r="AE9" s="131"/>
      <c r="AF9" s="131"/>
      <c r="AG9" s="131"/>
      <c r="AH9" s="131"/>
      <c r="AI9" s="131"/>
      <c r="AJ9" s="131"/>
      <c r="AK9" s="131"/>
      <c r="AL9" s="131"/>
      <c r="AM9" s="131"/>
      <c r="AN9" s="131"/>
      <c r="AO9" s="131"/>
      <c r="AP9" s="131"/>
      <c r="AQ9" s="133"/>
      <c r="AR9" s="133"/>
      <c r="AS9" s="133"/>
      <c r="AT9" s="133"/>
      <c r="AU9" s="134"/>
      <c r="AV9" s="117"/>
      <c r="AW9" s="118"/>
      <c r="AX9" s="621"/>
      <c r="AY9" s="621"/>
      <c r="AZ9" s="621"/>
      <c r="BA9" s="621"/>
      <c r="BB9" s="621"/>
      <c r="BC9" s="621"/>
      <c r="BD9" s="621"/>
      <c r="BE9" s="621"/>
      <c r="BF9" s="621"/>
      <c r="BG9" s="621"/>
      <c r="BH9" s="621"/>
      <c r="BI9" s="621"/>
      <c r="BJ9" s="621"/>
      <c r="BK9" s="621"/>
      <c r="BL9" s="621"/>
      <c r="BM9" s="621"/>
      <c r="BN9" s="621"/>
      <c r="BO9" s="621"/>
      <c r="BP9" s="621"/>
    </row>
    <row r="10" spans="1:68" s="66" customFormat="1" ht="21.75" customHeight="1" thickBot="1" x14ac:dyDescent="0.25">
      <c r="A10" s="1514"/>
      <c r="B10" s="1515"/>
      <c r="C10" s="1515"/>
      <c r="D10" s="1515"/>
      <c r="E10" s="1516"/>
      <c r="F10" s="1516"/>
      <c r="G10" s="1517"/>
      <c r="H10" s="112"/>
      <c r="I10" s="113"/>
      <c r="J10" s="113"/>
      <c r="K10" s="113"/>
      <c r="L10" s="113"/>
      <c r="M10" s="113">
        <v>2</v>
      </c>
      <c r="N10" s="113">
        <v>2</v>
      </c>
      <c r="O10" s="113">
        <v>2</v>
      </c>
      <c r="P10" s="113">
        <v>2</v>
      </c>
      <c r="Q10" s="113">
        <v>2</v>
      </c>
      <c r="R10" s="113"/>
      <c r="S10" s="113"/>
      <c r="T10" s="113"/>
      <c r="U10" s="113"/>
      <c r="V10" s="113"/>
      <c r="W10" s="113"/>
      <c r="X10" s="113"/>
      <c r="Y10" s="113"/>
      <c r="Z10" s="113"/>
      <c r="AA10" s="114"/>
      <c r="AB10" s="112"/>
      <c r="AC10" s="113"/>
      <c r="AD10" s="113"/>
      <c r="AE10" s="113"/>
      <c r="AF10" s="113"/>
      <c r="AG10" s="113"/>
      <c r="AH10" s="113"/>
      <c r="AI10" s="113"/>
      <c r="AJ10" s="113"/>
      <c r="AK10" s="113"/>
      <c r="AL10" s="113"/>
      <c r="AM10" s="113"/>
      <c r="AN10" s="113"/>
      <c r="AO10" s="113"/>
      <c r="AP10" s="113"/>
      <c r="AQ10" s="115"/>
      <c r="AR10" s="115"/>
      <c r="AS10" s="115"/>
      <c r="AT10" s="115"/>
      <c r="AU10" s="116"/>
      <c r="AV10" s="119"/>
      <c r="AW10" s="120"/>
      <c r="AX10" s="621"/>
      <c r="AY10" s="621"/>
      <c r="AZ10" s="621"/>
      <c r="BA10" s="621"/>
      <c r="BB10" s="621"/>
      <c r="BC10" s="621"/>
      <c r="BD10" s="621"/>
      <c r="BE10" s="621"/>
      <c r="BF10" s="621"/>
      <c r="BG10" s="621"/>
      <c r="BH10" s="621"/>
      <c r="BI10" s="621"/>
      <c r="BJ10" s="621"/>
      <c r="BK10" s="621"/>
      <c r="BL10" s="621"/>
      <c r="BM10" s="621"/>
      <c r="BN10" s="621"/>
      <c r="BO10" s="621"/>
      <c r="BP10" s="621"/>
    </row>
    <row r="11" spans="1:68" s="66" customFormat="1" ht="18" customHeight="1" x14ac:dyDescent="0.2">
      <c r="A11" s="1514">
        <f t="shared" ref="A11" si="0">A9+1</f>
        <v>3</v>
      </c>
      <c r="B11" s="1515"/>
      <c r="C11" s="1515"/>
      <c r="D11" s="1515"/>
      <c r="E11" s="1516"/>
      <c r="F11" s="1516">
        <f>SUM(H11:AU12)</f>
        <v>0</v>
      </c>
      <c r="G11" s="1517" t="e">
        <f>F11/F17</f>
        <v>#DIV/0!</v>
      </c>
      <c r="H11" s="130"/>
      <c r="I11" s="131"/>
      <c r="J11" s="131"/>
      <c r="K11" s="131"/>
      <c r="L11" s="131"/>
      <c r="M11" s="131"/>
      <c r="N11" s="131"/>
      <c r="O11" s="131"/>
      <c r="P11" s="131"/>
      <c r="Q11" s="131"/>
      <c r="R11" s="131"/>
      <c r="S11" s="131"/>
      <c r="T11" s="131"/>
      <c r="U11" s="131"/>
      <c r="V11" s="131"/>
      <c r="W11" s="131"/>
      <c r="X11" s="131"/>
      <c r="Y11" s="131"/>
      <c r="Z11" s="131"/>
      <c r="AA11" s="132"/>
      <c r="AB11" s="130"/>
      <c r="AC11" s="131"/>
      <c r="AD11" s="131"/>
      <c r="AE11" s="131"/>
      <c r="AF11" s="131"/>
      <c r="AG11" s="131"/>
      <c r="AH11" s="131"/>
      <c r="AI11" s="131"/>
      <c r="AJ11" s="131"/>
      <c r="AK11" s="131"/>
      <c r="AL11" s="131"/>
      <c r="AM11" s="131"/>
      <c r="AN11" s="131"/>
      <c r="AO11" s="131"/>
      <c r="AP11" s="131"/>
      <c r="AQ11" s="133"/>
      <c r="AR11" s="133"/>
      <c r="AS11" s="133"/>
      <c r="AT11" s="133"/>
      <c r="AU11" s="134"/>
      <c r="AV11" s="117"/>
      <c r="AW11" s="118"/>
      <c r="AX11" s="621"/>
      <c r="AY11" s="621"/>
      <c r="AZ11" s="621"/>
      <c r="BA11" s="621"/>
      <c r="BB11" s="621"/>
      <c r="BC11" s="621"/>
      <c r="BD11" s="621"/>
      <c r="BE11" s="621"/>
      <c r="BF11" s="621"/>
      <c r="BG11" s="621"/>
      <c r="BH11" s="621"/>
      <c r="BI11" s="621"/>
      <c r="BJ11" s="621"/>
      <c r="BK11" s="621"/>
      <c r="BL11" s="621"/>
      <c r="BM11" s="621"/>
      <c r="BN11" s="621"/>
      <c r="BO11" s="621"/>
      <c r="BP11" s="621"/>
    </row>
    <row r="12" spans="1:68" s="66" customFormat="1" ht="21" customHeight="1" thickBot="1" x14ac:dyDescent="0.25">
      <c r="A12" s="1514"/>
      <c r="B12" s="1515"/>
      <c r="C12" s="1515"/>
      <c r="D12" s="1515"/>
      <c r="E12" s="1516"/>
      <c r="F12" s="1516"/>
      <c r="G12" s="1517"/>
      <c r="H12" s="112"/>
      <c r="I12" s="113"/>
      <c r="J12" s="113"/>
      <c r="K12" s="113"/>
      <c r="L12" s="113"/>
      <c r="M12" s="113"/>
      <c r="N12" s="113"/>
      <c r="O12" s="113"/>
      <c r="P12" s="113"/>
      <c r="Q12" s="113"/>
      <c r="R12" s="113"/>
      <c r="S12" s="113"/>
      <c r="T12" s="113"/>
      <c r="U12" s="113"/>
      <c r="V12" s="113"/>
      <c r="W12" s="113"/>
      <c r="X12" s="113"/>
      <c r="Y12" s="113"/>
      <c r="Z12" s="113"/>
      <c r="AA12" s="114"/>
      <c r="AB12" s="112"/>
      <c r="AC12" s="113"/>
      <c r="AD12" s="113"/>
      <c r="AE12" s="113"/>
      <c r="AF12" s="113"/>
      <c r="AG12" s="113"/>
      <c r="AH12" s="113"/>
      <c r="AI12" s="113"/>
      <c r="AJ12" s="113"/>
      <c r="AK12" s="113"/>
      <c r="AL12" s="113"/>
      <c r="AM12" s="113"/>
      <c r="AN12" s="113"/>
      <c r="AO12" s="113"/>
      <c r="AP12" s="113"/>
      <c r="AQ12" s="115"/>
      <c r="AR12" s="115"/>
      <c r="AS12" s="115"/>
      <c r="AT12" s="115"/>
      <c r="AU12" s="116"/>
      <c r="AV12" s="119"/>
      <c r="AW12" s="120"/>
      <c r="AX12" s="621"/>
      <c r="AY12" s="621"/>
      <c r="AZ12" s="621"/>
      <c r="BA12" s="621"/>
      <c r="BB12" s="621"/>
      <c r="BC12" s="621"/>
      <c r="BD12" s="621"/>
      <c r="BE12" s="621"/>
      <c r="BF12" s="621"/>
      <c r="BG12" s="621"/>
      <c r="BH12" s="621"/>
      <c r="BI12" s="621"/>
      <c r="BJ12" s="621"/>
      <c r="BK12" s="621"/>
      <c r="BL12" s="621"/>
      <c r="BM12" s="621"/>
      <c r="BN12" s="621"/>
      <c r="BO12" s="621"/>
      <c r="BP12" s="621"/>
    </row>
    <row r="13" spans="1:68" s="66" customFormat="1" ht="18.75" customHeight="1" x14ac:dyDescent="0.2">
      <c r="A13" s="1514">
        <f t="shared" ref="A13" si="1">A11+1</f>
        <v>4</v>
      </c>
      <c r="B13" s="1515"/>
      <c r="C13" s="1515"/>
      <c r="D13" s="1515"/>
      <c r="E13" s="1516"/>
      <c r="F13" s="1516">
        <f>SUM(H13:AU14)</f>
        <v>6</v>
      </c>
      <c r="G13" s="1517" t="e">
        <f>F13/F19</f>
        <v>#DIV/0!</v>
      </c>
      <c r="H13" s="130"/>
      <c r="I13" s="131"/>
      <c r="J13" s="131"/>
      <c r="K13" s="131"/>
      <c r="L13" s="131"/>
      <c r="M13" s="131"/>
      <c r="N13" s="131"/>
      <c r="O13" s="131"/>
      <c r="P13" s="131"/>
      <c r="Q13" s="131"/>
      <c r="R13" s="135"/>
      <c r="S13" s="135"/>
      <c r="T13" s="135"/>
      <c r="U13" s="131"/>
      <c r="V13" s="131"/>
      <c r="W13" s="131"/>
      <c r="X13" s="131"/>
      <c r="Y13" s="131"/>
      <c r="Z13" s="131"/>
      <c r="AA13" s="132"/>
      <c r="AB13" s="130"/>
      <c r="AC13" s="131"/>
      <c r="AD13" s="131"/>
      <c r="AE13" s="131"/>
      <c r="AF13" s="131"/>
      <c r="AG13" s="131"/>
      <c r="AH13" s="131"/>
      <c r="AI13" s="131"/>
      <c r="AJ13" s="131"/>
      <c r="AK13" s="131"/>
      <c r="AL13" s="131"/>
      <c r="AM13" s="131"/>
      <c r="AN13" s="131"/>
      <c r="AO13" s="131"/>
      <c r="AP13" s="131"/>
      <c r="AQ13" s="133"/>
      <c r="AR13" s="133"/>
      <c r="AS13" s="133"/>
      <c r="AT13" s="133"/>
      <c r="AU13" s="134"/>
      <c r="AV13" s="117"/>
      <c r="AW13" s="118"/>
      <c r="AX13" s="621"/>
      <c r="AY13" s="621"/>
      <c r="AZ13" s="621"/>
      <c r="BA13" s="621"/>
      <c r="BB13" s="621"/>
      <c r="BC13" s="621"/>
      <c r="BD13" s="621"/>
      <c r="BE13" s="621"/>
      <c r="BF13" s="621"/>
      <c r="BG13" s="621"/>
      <c r="BH13" s="621"/>
      <c r="BI13" s="621"/>
      <c r="BJ13" s="621"/>
      <c r="BK13" s="621"/>
      <c r="BL13" s="621"/>
      <c r="BM13" s="621"/>
      <c r="BN13" s="621"/>
      <c r="BO13" s="621"/>
      <c r="BP13" s="621"/>
    </row>
    <row r="14" spans="1:68" s="66" customFormat="1" ht="21" customHeight="1" thickBot="1" x14ac:dyDescent="0.25">
      <c r="A14" s="1514"/>
      <c r="B14" s="1515"/>
      <c r="C14" s="1515"/>
      <c r="D14" s="1515"/>
      <c r="E14" s="1516"/>
      <c r="F14" s="1516"/>
      <c r="G14" s="1517"/>
      <c r="H14" s="112"/>
      <c r="I14" s="113"/>
      <c r="J14" s="113"/>
      <c r="K14" s="113"/>
      <c r="L14" s="113"/>
      <c r="M14" s="113"/>
      <c r="N14" s="113"/>
      <c r="O14" s="113"/>
      <c r="P14" s="113"/>
      <c r="Q14" s="113"/>
      <c r="R14" s="113">
        <v>2</v>
      </c>
      <c r="S14" s="113">
        <v>2</v>
      </c>
      <c r="T14" s="113">
        <v>2</v>
      </c>
      <c r="U14" s="113"/>
      <c r="V14" s="113"/>
      <c r="W14" s="113"/>
      <c r="X14" s="113"/>
      <c r="Y14" s="113"/>
      <c r="Z14" s="113"/>
      <c r="AA14" s="114"/>
      <c r="AB14" s="112"/>
      <c r="AC14" s="113"/>
      <c r="AD14" s="113"/>
      <c r="AE14" s="113"/>
      <c r="AF14" s="113"/>
      <c r="AG14" s="113"/>
      <c r="AH14" s="113"/>
      <c r="AI14" s="113"/>
      <c r="AJ14" s="113"/>
      <c r="AK14" s="113"/>
      <c r="AL14" s="113"/>
      <c r="AM14" s="113"/>
      <c r="AN14" s="113"/>
      <c r="AO14" s="113"/>
      <c r="AP14" s="113"/>
      <c r="AQ14" s="115"/>
      <c r="AR14" s="115"/>
      <c r="AS14" s="115"/>
      <c r="AT14" s="115"/>
      <c r="AU14" s="116"/>
      <c r="AV14" s="119"/>
      <c r="AW14" s="120"/>
      <c r="AX14" s="621"/>
      <c r="AY14" s="621"/>
      <c r="AZ14" s="621"/>
      <c r="BA14" s="621"/>
      <c r="BB14" s="621"/>
      <c r="BC14" s="621"/>
      <c r="BD14" s="621"/>
      <c r="BE14" s="621"/>
      <c r="BF14" s="621"/>
      <c r="BG14" s="621"/>
      <c r="BH14" s="621"/>
      <c r="BI14" s="621"/>
      <c r="BJ14" s="621"/>
      <c r="BK14" s="621"/>
      <c r="BL14" s="621"/>
      <c r="BM14" s="621"/>
      <c r="BN14" s="621"/>
      <c r="BO14" s="621"/>
      <c r="BP14" s="621"/>
    </row>
    <row r="15" spans="1:68" s="66" customFormat="1" ht="18.75" customHeight="1" x14ac:dyDescent="0.2">
      <c r="A15" s="1514">
        <f t="shared" ref="A15" si="2">A13+1</f>
        <v>5</v>
      </c>
      <c r="B15" s="1515"/>
      <c r="C15" s="1515"/>
      <c r="D15" s="1515"/>
      <c r="E15" s="1516"/>
      <c r="F15" s="1516">
        <f>SUM(H15:AU16)</f>
        <v>0</v>
      </c>
      <c r="G15" s="1517" t="e">
        <f>F15/F21</f>
        <v>#DIV/0!</v>
      </c>
      <c r="H15" s="130"/>
      <c r="I15" s="131"/>
      <c r="J15" s="131"/>
      <c r="K15" s="131"/>
      <c r="L15" s="131"/>
      <c r="M15" s="131"/>
      <c r="N15" s="131"/>
      <c r="O15" s="131"/>
      <c r="P15" s="131"/>
      <c r="Q15" s="131"/>
      <c r="R15" s="131"/>
      <c r="S15" s="131"/>
      <c r="T15" s="131"/>
      <c r="U15" s="131"/>
      <c r="V15" s="131"/>
      <c r="W15" s="131"/>
      <c r="X15" s="131"/>
      <c r="Y15" s="131"/>
      <c r="Z15" s="131"/>
      <c r="AA15" s="132"/>
      <c r="AB15" s="130"/>
      <c r="AC15" s="131"/>
      <c r="AD15" s="131"/>
      <c r="AE15" s="131"/>
      <c r="AF15" s="131"/>
      <c r="AG15" s="131"/>
      <c r="AH15" s="131"/>
      <c r="AI15" s="131"/>
      <c r="AJ15" s="131"/>
      <c r="AK15" s="131"/>
      <c r="AL15" s="131"/>
      <c r="AM15" s="131"/>
      <c r="AN15" s="131"/>
      <c r="AO15" s="131"/>
      <c r="AP15" s="131"/>
      <c r="AQ15" s="133"/>
      <c r="AR15" s="133"/>
      <c r="AS15" s="133"/>
      <c r="AT15" s="133"/>
      <c r="AU15" s="134"/>
      <c r="AV15" s="117"/>
      <c r="AW15" s="118"/>
      <c r="AX15" s="621"/>
      <c r="AY15" s="621"/>
      <c r="AZ15" s="621"/>
      <c r="BA15" s="621"/>
      <c r="BB15" s="621"/>
      <c r="BC15" s="621"/>
      <c r="BD15" s="621"/>
      <c r="BE15" s="621"/>
      <c r="BF15" s="621"/>
      <c r="BG15" s="621"/>
      <c r="BH15" s="621"/>
      <c r="BI15" s="621"/>
      <c r="BJ15" s="621"/>
      <c r="BK15" s="621"/>
      <c r="BL15" s="621"/>
      <c r="BM15" s="621"/>
      <c r="BN15" s="621"/>
      <c r="BO15" s="621"/>
      <c r="BP15" s="621"/>
    </row>
    <row r="16" spans="1:68" s="66" customFormat="1" ht="18" customHeight="1" thickBot="1" x14ac:dyDescent="0.25">
      <c r="A16" s="1514"/>
      <c r="B16" s="1515"/>
      <c r="C16" s="1515"/>
      <c r="D16" s="1515"/>
      <c r="E16" s="1516"/>
      <c r="F16" s="1516"/>
      <c r="G16" s="1517"/>
      <c r="H16" s="112"/>
      <c r="I16" s="113"/>
      <c r="J16" s="113"/>
      <c r="K16" s="113"/>
      <c r="L16" s="113"/>
      <c r="M16" s="113"/>
      <c r="N16" s="113"/>
      <c r="O16" s="113"/>
      <c r="P16" s="113"/>
      <c r="Q16" s="113"/>
      <c r="R16" s="113"/>
      <c r="S16" s="113"/>
      <c r="T16" s="113"/>
      <c r="U16" s="113"/>
      <c r="V16" s="113"/>
      <c r="W16" s="113"/>
      <c r="X16" s="113"/>
      <c r="Y16" s="113"/>
      <c r="Z16" s="113"/>
      <c r="AA16" s="114"/>
      <c r="AB16" s="112"/>
      <c r="AC16" s="113"/>
      <c r="AD16" s="113"/>
      <c r="AE16" s="113"/>
      <c r="AF16" s="113"/>
      <c r="AG16" s="113"/>
      <c r="AH16" s="113"/>
      <c r="AI16" s="113"/>
      <c r="AJ16" s="113"/>
      <c r="AK16" s="113"/>
      <c r="AL16" s="113"/>
      <c r="AM16" s="113"/>
      <c r="AN16" s="113"/>
      <c r="AO16" s="113"/>
      <c r="AP16" s="113"/>
      <c r="AQ16" s="115"/>
      <c r="AR16" s="115"/>
      <c r="AS16" s="115"/>
      <c r="AT16" s="115"/>
      <c r="AU16" s="116"/>
      <c r="AV16" s="119"/>
      <c r="AW16" s="120"/>
      <c r="AX16" s="621"/>
      <c r="AY16" s="621"/>
      <c r="AZ16" s="621"/>
      <c r="BA16" s="621"/>
      <c r="BB16" s="621"/>
      <c r="BC16" s="621"/>
      <c r="BD16" s="621"/>
      <c r="BE16" s="621"/>
      <c r="BF16" s="621"/>
      <c r="BG16" s="621"/>
      <c r="BH16" s="621"/>
      <c r="BI16" s="621"/>
      <c r="BJ16" s="621"/>
      <c r="BK16" s="621"/>
      <c r="BL16" s="621"/>
      <c r="BM16" s="621"/>
      <c r="BN16" s="621"/>
      <c r="BO16" s="621"/>
      <c r="BP16" s="621"/>
    </row>
    <row r="17" spans="1:68" s="66" customFormat="1" ht="18.75" customHeight="1" x14ac:dyDescent="0.2">
      <c r="A17" s="1514">
        <f t="shared" ref="A17" si="3">A15+1</f>
        <v>6</v>
      </c>
      <c r="B17" s="1515"/>
      <c r="C17" s="1515"/>
      <c r="D17" s="1515"/>
      <c r="E17" s="1516"/>
      <c r="F17" s="1516">
        <f>SUM(H17:AU18)</f>
        <v>0</v>
      </c>
      <c r="G17" s="1517" t="e">
        <f>F17/F23</f>
        <v>#DIV/0!</v>
      </c>
      <c r="H17" s="130"/>
      <c r="I17" s="131"/>
      <c r="J17" s="131"/>
      <c r="K17" s="131"/>
      <c r="L17" s="131"/>
      <c r="M17" s="131"/>
      <c r="N17" s="131"/>
      <c r="O17" s="131"/>
      <c r="P17" s="131"/>
      <c r="Q17" s="131"/>
      <c r="R17" s="131"/>
      <c r="S17" s="131"/>
      <c r="T17" s="131"/>
      <c r="U17" s="131"/>
      <c r="V17" s="131"/>
      <c r="W17" s="131"/>
      <c r="X17" s="131"/>
      <c r="Y17" s="131"/>
      <c r="Z17" s="131"/>
      <c r="AA17" s="132"/>
      <c r="AB17" s="130"/>
      <c r="AC17" s="131"/>
      <c r="AD17" s="131"/>
      <c r="AE17" s="131"/>
      <c r="AF17" s="131"/>
      <c r="AG17" s="131"/>
      <c r="AH17" s="131"/>
      <c r="AI17" s="131"/>
      <c r="AJ17" s="131"/>
      <c r="AK17" s="131"/>
      <c r="AL17" s="131"/>
      <c r="AM17" s="131"/>
      <c r="AN17" s="131"/>
      <c r="AO17" s="131"/>
      <c r="AP17" s="131"/>
      <c r="AQ17" s="133"/>
      <c r="AR17" s="133"/>
      <c r="AS17" s="133"/>
      <c r="AT17" s="133"/>
      <c r="AU17" s="134"/>
      <c r="AV17" s="117"/>
      <c r="AW17" s="118"/>
      <c r="AX17" s="621"/>
      <c r="AY17" s="621"/>
      <c r="AZ17" s="621"/>
      <c r="BA17" s="621"/>
      <c r="BB17" s="621"/>
      <c r="BC17" s="621"/>
      <c r="BD17" s="621"/>
      <c r="BE17" s="621"/>
      <c r="BF17" s="621"/>
      <c r="BG17" s="621"/>
      <c r="BH17" s="621"/>
      <c r="BI17" s="621"/>
      <c r="BJ17" s="621"/>
      <c r="BK17" s="621"/>
      <c r="BL17" s="621"/>
      <c r="BM17" s="621"/>
      <c r="BN17" s="621"/>
      <c r="BO17" s="621"/>
      <c r="BP17" s="621"/>
    </row>
    <row r="18" spans="1:68" s="66" customFormat="1" ht="21" customHeight="1" thickBot="1" x14ac:dyDescent="0.25">
      <c r="A18" s="1514"/>
      <c r="B18" s="1515"/>
      <c r="C18" s="1515"/>
      <c r="D18" s="1515"/>
      <c r="E18" s="1516"/>
      <c r="F18" s="1516"/>
      <c r="G18" s="1517"/>
      <c r="H18" s="112"/>
      <c r="I18" s="113"/>
      <c r="J18" s="113"/>
      <c r="K18" s="113"/>
      <c r="L18" s="113"/>
      <c r="M18" s="113"/>
      <c r="N18" s="113"/>
      <c r="O18" s="113"/>
      <c r="P18" s="113"/>
      <c r="Q18" s="113"/>
      <c r="R18" s="113"/>
      <c r="S18" s="113"/>
      <c r="T18" s="113"/>
      <c r="U18" s="113"/>
      <c r="V18" s="113"/>
      <c r="W18" s="113"/>
      <c r="X18" s="113"/>
      <c r="Y18" s="113"/>
      <c r="Z18" s="113"/>
      <c r="AA18" s="114"/>
      <c r="AB18" s="112"/>
      <c r="AC18" s="113"/>
      <c r="AD18" s="113"/>
      <c r="AE18" s="113"/>
      <c r="AF18" s="113"/>
      <c r="AG18" s="113"/>
      <c r="AH18" s="113"/>
      <c r="AI18" s="113"/>
      <c r="AJ18" s="113"/>
      <c r="AK18" s="113"/>
      <c r="AL18" s="113"/>
      <c r="AM18" s="113"/>
      <c r="AN18" s="113"/>
      <c r="AO18" s="113"/>
      <c r="AP18" s="113"/>
      <c r="AQ18" s="115"/>
      <c r="AR18" s="115"/>
      <c r="AS18" s="115"/>
      <c r="AT18" s="115"/>
      <c r="AU18" s="116"/>
      <c r="AV18" s="119"/>
      <c r="AW18" s="120"/>
      <c r="AX18" s="621"/>
      <c r="AY18" s="621"/>
      <c r="AZ18" s="621"/>
      <c r="BA18" s="621"/>
      <c r="BB18" s="621"/>
      <c r="BC18" s="621"/>
      <c r="BD18" s="621"/>
      <c r="BE18" s="621"/>
      <c r="BF18" s="621"/>
      <c r="BG18" s="621"/>
      <c r="BH18" s="621"/>
      <c r="BI18" s="621"/>
      <c r="BJ18" s="621"/>
      <c r="BK18" s="621"/>
      <c r="BL18" s="621"/>
      <c r="BM18" s="621"/>
      <c r="BN18" s="621"/>
      <c r="BO18" s="621"/>
      <c r="BP18" s="621"/>
    </row>
    <row r="19" spans="1:68" s="66" customFormat="1" ht="18" customHeight="1" x14ac:dyDescent="0.2">
      <c r="A19" s="1514">
        <f t="shared" ref="A19" si="4">A17+1</f>
        <v>7</v>
      </c>
      <c r="B19" s="1515"/>
      <c r="C19" s="1515"/>
      <c r="D19" s="1515"/>
      <c r="E19" s="1516"/>
      <c r="F19" s="1516">
        <f>SUM(H19:AU20)</f>
        <v>0</v>
      </c>
      <c r="G19" s="1517" t="e">
        <f>F19/F25</f>
        <v>#DIV/0!</v>
      </c>
      <c r="H19" s="130"/>
      <c r="I19" s="131"/>
      <c r="J19" s="131"/>
      <c r="K19" s="131"/>
      <c r="L19" s="131"/>
      <c r="M19" s="131"/>
      <c r="N19" s="131"/>
      <c r="O19" s="131"/>
      <c r="P19" s="131"/>
      <c r="Q19" s="131"/>
      <c r="R19" s="131"/>
      <c r="S19" s="131"/>
      <c r="T19" s="131"/>
      <c r="U19" s="131"/>
      <c r="V19" s="131"/>
      <c r="W19" s="131"/>
      <c r="X19" s="131"/>
      <c r="Y19" s="131"/>
      <c r="Z19" s="131"/>
      <c r="AA19" s="132"/>
      <c r="AB19" s="130"/>
      <c r="AC19" s="131"/>
      <c r="AD19" s="131"/>
      <c r="AE19" s="131"/>
      <c r="AF19" s="131"/>
      <c r="AG19" s="131"/>
      <c r="AH19" s="131"/>
      <c r="AI19" s="131"/>
      <c r="AJ19" s="131"/>
      <c r="AK19" s="131"/>
      <c r="AL19" s="131"/>
      <c r="AM19" s="131"/>
      <c r="AN19" s="131"/>
      <c r="AO19" s="131"/>
      <c r="AP19" s="131"/>
      <c r="AQ19" s="133"/>
      <c r="AR19" s="133"/>
      <c r="AS19" s="133"/>
      <c r="AT19" s="133"/>
      <c r="AU19" s="134"/>
      <c r="AV19" s="117"/>
      <c r="AW19" s="118"/>
      <c r="AX19" s="621"/>
      <c r="AY19" s="621"/>
      <c r="AZ19" s="621"/>
      <c r="BA19" s="621"/>
      <c r="BB19" s="621"/>
      <c r="BC19" s="621"/>
      <c r="BD19" s="621"/>
      <c r="BE19" s="621"/>
      <c r="BF19" s="621"/>
      <c r="BG19" s="621"/>
      <c r="BH19" s="621"/>
      <c r="BI19" s="621"/>
      <c r="BJ19" s="621"/>
      <c r="BK19" s="621"/>
      <c r="BL19" s="621"/>
      <c r="BM19" s="621"/>
      <c r="BN19" s="621"/>
      <c r="BO19" s="621"/>
      <c r="BP19" s="621"/>
    </row>
    <row r="20" spans="1:68" s="66" customFormat="1" ht="17.25" customHeight="1" thickBot="1" x14ac:dyDescent="0.25">
      <c r="A20" s="1514"/>
      <c r="B20" s="1515"/>
      <c r="C20" s="1515"/>
      <c r="D20" s="1515"/>
      <c r="E20" s="1516"/>
      <c r="F20" s="1516"/>
      <c r="G20" s="1517"/>
      <c r="H20" s="112"/>
      <c r="I20" s="113"/>
      <c r="J20" s="113"/>
      <c r="K20" s="113"/>
      <c r="L20" s="113"/>
      <c r="M20" s="113"/>
      <c r="N20" s="113"/>
      <c r="O20" s="113"/>
      <c r="P20" s="113"/>
      <c r="Q20" s="113"/>
      <c r="R20" s="113"/>
      <c r="S20" s="113"/>
      <c r="T20" s="113"/>
      <c r="U20" s="113"/>
      <c r="V20" s="113"/>
      <c r="W20" s="113"/>
      <c r="X20" s="113"/>
      <c r="Y20" s="113"/>
      <c r="Z20" s="113"/>
      <c r="AA20" s="114"/>
      <c r="AB20" s="112"/>
      <c r="AC20" s="113"/>
      <c r="AD20" s="113"/>
      <c r="AE20" s="113"/>
      <c r="AF20" s="113"/>
      <c r="AG20" s="113"/>
      <c r="AH20" s="113"/>
      <c r="AI20" s="113"/>
      <c r="AJ20" s="113"/>
      <c r="AK20" s="113"/>
      <c r="AL20" s="113"/>
      <c r="AM20" s="113"/>
      <c r="AN20" s="113"/>
      <c r="AO20" s="113"/>
      <c r="AP20" s="113"/>
      <c r="AQ20" s="115"/>
      <c r="AR20" s="115"/>
      <c r="AS20" s="115"/>
      <c r="AT20" s="115"/>
      <c r="AU20" s="116"/>
      <c r="AV20" s="119"/>
      <c r="AW20" s="120"/>
      <c r="AX20" s="621"/>
      <c r="AY20" s="621"/>
      <c r="AZ20" s="621"/>
      <c r="BA20" s="621"/>
      <c r="BB20" s="621"/>
      <c r="BC20" s="621"/>
      <c r="BD20" s="621"/>
      <c r="BE20" s="621"/>
      <c r="BF20" s="621"/>
      <c r="BG20" s="621"/>
      <c r="BH20" s="621"/>
      <c r="BI20" s="621"/>
      <c r="BJ20" s="621"/>
      <c r="BK20" s="621"/>
      <c r="BL20" s="621"/>
      <c r="BM20" s="621"/>
      <c r="BN20" s="621"/>
      <c r="BO20" s="621"/>
      <c r="BP20" s="621"/>
    </row>
    <row r="21" spans="1:68" s="66" customFormat="1" ht="18.75" customHeight="1" x14ac:dyDescent="0.2">
      <c r="A21" s="1514">
        <f t="shared" ref="A21" si="5">A19+1</f>
        <v>8</v>
      </c>
      <c r="B21" s="1515"/>
      <c r="C21" s="1515"/>
      <c r="D21" s="1515"/>
      <c r="E21" s="1516"/>
      <c r="F21" s="1516">
        <f>SUM(H21:AU22)</f>
        <v>0</v>
      </c>
      <c r="G21" s="1517">
        <f>F21/F27</f>
        <v>0</v>
      </c>
      <c r="H21" s="130"/>
      <c r="I21" s="131"/>
      <c r="J21" s="131"/>
      <c r="K21" s="131"/>
      <c r="L21" s="131"/>
      <c r="M21" s="131"/>
      <c r="N21" s="131"/>
      <c r="O21" s="131"/>
      <c r="P21" s="131"/>
      <c r="Q21" s="131"/>
      <c r="R21" s="131"/>
      <c r="S21" s="131"/>
      <c r="T21" s="131"/>
      <c r="U21" s="131"/>
      <c r="V21" s="131"/>
      <c r="W21" s="131"/>
      <c r="X21" s="131"/>
      <c r="Y21" s="131"/>
      <c r="Z21" s="131"/>
      <c r="AA21" s="132"/>
      <c r="AB21" s="130"/>
      <c r="AC21" s="131"/>
      <c r="AD21" s="131"/>
      <c r="AE21" s="131"/>
      <c r="AF21" s="131"/>
      <c r="AG21" s="131"/>
      <c r="AH21" s="131"/>
      <c r="AI21" s="131"/>
      <c r="AJ21" s="131"/>
      <c r="AK21" s="131"/>
      <c r="AL21" s="131"/>
      <c r="AM21" s="131"/>
      <c r="AN21" s="131"/>
      <c r="AO21" s="131"/>
      <c r="AP21" s="131"/>
      <c r="AQ21" s="133"/>
      <c r="AR21" s="133"/>
      <c r="AS21" s="133"/>
      <c r="AT21" s="133"/>
      <c r="AU21" s="134"/>
      <c r="AV21" s="117"/>
      <c r="AW21" s="118"/>
      <c r="AX21" s="621"/>
      <c r="AY21" s="621"/>
      <c r="AZ21" s="621"/>
      <c r="BA21" s="621"/>
      <c r="BB21" s="621"/>
      <c r="BC21" s="621"/>
      <c r="BD21" s="621"/>
      <c r="BE21" s="621"/>
      <c r="BF21" s="621"/>
      <c r="BG21" s="621"/>
      <c r="BH21" s="621"/>
      <c r="BI21" s="621"/>
      <c r="BJ21" s="621"/>
      <c r="BK21" s="621"/>
      <c r="BL21" s="621"/>
      <c r="BM21" s="621"/>
      <c r="BN21" s="621"/>
      <c r="BO21" s="621"/>
      <c r="BP21" s="621"/>
    </row>
    <row r="22" spans="1:68" s="66" customFormat="1" ht="17.25" customHeight="1" thickBot="1" x14ac:dyDescent="0.25">
      <c r="A22" s="1514"/>
      <c r="B22" s="1515"/>
      <c r="C22" s="1515"/>
      <c r="D22" s="1515"/>
      <c r="E22" s="1516"/>
      <c r="F22" s="1516"/>
      <c r="G22" s="1517"/>
      <c r="H22" s="112"/>
      <c r="I22" s="113"/>
      <c r="J22" s="113"/>
      <c r="K22" s="113"/>
      <c r="L22" s="113"/>
      <c r="M22" s="113"/>
      <c r="N22" s="113"/>
      <c r="O22" s="113"/>
      <c r="P22" s="113"/>
      <c r="Q22" s="113"/>
      <c r="R22" s="113"/>
      <c r="S22" s="113"/>
      <c r="T22" s="113"/>
      <c r="U22" s="113"/>
      <c r="V22" s="113"/>
      <c r="W22" s="113"/>
      <c r="X22" s="113"/>
      <c r="Y22" s="113"/>
      <c r="Z22" s="113"/>
      <c r="AA22" s="114"/>
      <c r="AB22" s="112"/>
      <c r="AC22" s="113"/>
      <c r="AD22" s="113"/>
      <c r="AE22" s="113"/>
      <c r="AF22" s="113"/>
      <c r="AG22" s="113"/>
      <c r="AH22" s="113"/>
      <c r="AI22" s="113"/>
      <c r="AJ22" s="113"/>
      <c r="AK22" s="113"/>
      <c r="AL22" s="113"/>
      <c r="AM22" s="113"/>
      <c r="AN22" s="113"/>
      <c r="AO22" s="113"/>
      <c r="AP22" s="113"/>
      <c r="AQ22" s="115"/>
      <c r="AR22" s="115"/>
      <c r="AS22" s="115"/>
      <c r="AT22" s="115"/>
      <c r="AU22" s="116"/>
      <c r="AV22" s="119"/>
      <c r="AW22" s="120"/>
      <c r="AX22" s="621"/>
      <c r="AY22" s="621"/>
      <c r="AZ22" s="621"/>
      <c r="BA22" s="621"/>
      <c r="BB22" s="621"/>
      <c r="BC22" s="621"/>
      <c r="BD22" s="621"/>
      <c r="BE22" s="621"/>
      <c r="BF22" s="621"/>
      <c r="BG22" s="621"/>
      <c r="BH22" s="621"/>
      <c r="BI22" s="621"/>
      <c r="BJ22" s="621"/>
      <c r="BK22" s="621"/>
      <c r="BL22" s="621"/>
      <c r="BM22" s="621"/>
      <c r="BN22" s="621"/>
      <c r="BO22" s="621"/>
      <c r="BP22" s="621"/>
    </row>
    <row r="23" spans="1:68" s="66" customFormat="1" ht="19.5" customHeight="1" x14ac:dyDescent="0.2">
      <c r="A23" s="1514">
        <f t="shared" ref="A23" si="6">A21+1</f>
        <v>9</v>
      </c>
      <c r="B23" s="1515"/>
      <c r="C23" s="1515"/>
      <c r="D23" s="1515"/>
      <c r="E23" s="1516"/>
      <c r="F23" s="1516">
        <f>SUM(H23:AU24)</f>
        <v>0</v>
      </c>
      <c r="G23" s="1517">
        <f>F23/F27</f>
        <v>0</v>
      </c>
      <c r="H23" s="130"/>
      <c r="I23" s="131"/>
      <c r="J23" s="131"/>
      <c r="K23" s="131"/>
      <c r="L23" s="131"/>
      <c r="M23" s="131"/>
      <c r="N23" s="131"/>
      <c r="O23" s="131"/>
      <c r="P23" s="131"/>
      <c r="Q23" s="131"/>
      <c r="R23" s="131"/>
      <c r="S23" s="131"/>
      <c r="T23" s="131"/>
      <c r="U23" s="131"/>
      <c r="V23" s="131"/>
      <c r="W23" s="131"/>
      <c r="X23" s="131"/>
      <c r="Y23" s="131"/>
      <c r="Z23" s="131"/>
      <c r="AA23" s="132"/>
      <c r="AB23" s="130"/>
      <c r="AC23" s="131"/>
      <c r="AD23" s="131"/>
      <c r="AE23" s="131"/>
      <c r="AF23" s="131"/>
      <c r="AG23" s="131"/>
      <c r="AH23" s="131"/>
      <c r="AI23" s="131"/>
      <c r="AJ23" s="131"/>
      <c r="AK23" s="131"/>
      <c r="AL23" s="131"/>
      <c r="AM23" s="131"/>
      <c r="AN23" s="131"/>
      <c r="AO23" s="131"/>
      <c r="AP23" s="131"/>
      <c r="AQ23" s="133"/>
      <c r="AR23" s="133"/>
      <c r="AS23" s="133"/>
      <c r="AT23" s="133"/>
      <c r="AU23" s="134"/>
      <c r="AV23" s="117"/>
      <c r="AW23" s="118"/>
      <c r="AX23" s="621"/>
      <c r="AY23" s="621"/>
      <c r="AZ23" s="621"/>
      <c r="BA23" s="621"/>
      <c r="BB23" s="621"/>
      <c r="BC23" s="621"/>
      <c r="BD23" s="621"/>
      <c r="BE23" s="621"/>
      <c r="BF23" s="621"/>
      <c r="BG23" s="621"/>
      <c r="BH23" s="621"/>
      <c r="BI23" s="621"/>
      <c r="BJ23" s="621"/>
      <c r="BK23" s="621"/>
      <c r="BL23" s="621"/>
      <c r="BM23" s="621"/>
      <c r="BN23" s="621"/>
      <c r="BO23" s="621"/>
      <c r="BP23" s="621"/>
    </row>
    <row r="24" spans="1:68" s="66" customFormat="1" ht="14.25" customHeight="1" thickBot="1" x14ac:dyDescent="0.25">
      <c r="A24" s="1514"/>
      <c r="B24" s="1515"/>
      <c r="C24" s="1515"/>
      <c r="D24" s="1515"/>
      <c r="E24" s="1516"/>
      <c r="F24" s="1516"/>
      <c r="G24" s="1517"/>
      <c r="H24" s="112"/>
      <c r="I24" s="113"/>
      <c r="J24" s="113"/>
      <c r="K24" s="113"/>
      <c r="L24" s="113"/>
      <c r="M24" s="113"/>
      <c r="N24" s="113"/>
      <c r="O24" s="113"/>
      <c r="P24" s="113"/>
      <c r="Q24" s="113"/>
      <c r="R24" s="113"/>
      <c r="S24" s="113"/>
      <c r="T24" s="113"/>
      <c r="U24" s="113"/>
      <c r="V24" s="113"/>
      <c r="W24" s="113"/>
      <c r="X24" s="113"/>
      <c r="Y24" s="113"/>
      <c r="Z24" s="113"/>
      <c r="AA24" s="114"/>
      <c r="AB24" s="112"/>
      <c r="AC24" s="113"/>
      <c r="AD24" s="113"/>
      <c r="AE24" s="113"/>
      <c r="AF24" s="113"/>
      <c r="AG24" s="113"/>
      <c r="AH24" s="113"/>
      <c r="AI24" s="113"/>
      <c r="AJ24" s="113"/>
      <c r="AK24" s="113"/>
      <c r="AL24" s="113"/>
      <c r="AM24" s="113"/>
      <c r="AN24" s="113"/>
      <c r="AO24" s="113"/>
      <c r="AP24" s="113"/>
      <c r="AQ24" s="115"/>
      <c r="AR24" s="115"/>
      <c r="AS24" s="115"/>
      <c r="AT24" s="115"/>
      <c r="AU24" s="116"/>
      <c r="AV24" s="119"/>
      <c r="AW24" s="120"/>
      <c r="AX24" s="621"/>
      <c r="AY24" s="621"/>
      <c r="AZ24" s="621"/>
      <c r="BA24" s="621"/>
      <c r="BB24" s="621"/>
      <c r="BC24" s="621"/>
      <c r="BD24" s="621"/>
      <c r="BE24" s="621"/>
      <c r="BF24" s="621"/>
      <c r="BG24" s="621"/>
      <c r="BH24" s="621"/>
      <c r="BI24" s="621"/>
      <c r="BJ24" s="621"/>
      <c r="BK24" s="621"/>
      <c r="BL24" s="621"/>
      <c r="BM24" s="621"/>
      <c r="BN24" s="621"/>
      <c r="BO24" s="621"/>
      <c r="BP24" s="621"/>
    </row>
    <row r="25" spans="1:68" s="66" customFormat="1" ht="18.75" customHeight="1" x14ac:dyDescent="0.2">
      <c r="A25" s="1514">
        <f t="shared" ref="A25" si="7">A23+1</f>
        <v>10</v>
      </c>
      <c r="B25" s="1515"/>
      <c r="C25" s="1515"/>
      <c r="D25" s="1515"/>
      <c r="E25" s="1516"/>
      <c r="F25" s="1516">
        <f>SUM(H25:AU26)</f>
        <v>0</v>
      </c>
      <c r="G25" s="1517">
        <f>F25/F27</f>
        <v>0</v>
      </c>
      <c r="H25" s="130"/>
      <c r="I25" s="131"/>
      <c r="J25" s="131"/>
      <c r="K25" s="131"/>
      <c r="L25" s="131"/>
      <c r="M25" s="131"/>
      <c r="N25" s="131"/>
      <c r="O25" s="131"/>
      <c r="P25" s="131"/>
      <c r="Q25" s="131"/>
      <c r="R25" s="131"/>
      <c r="S25" s="131"/>
      <c r="T25" s="131"/>
      <c r="U25" s="131"/>
      <c r="V25" s="131"/>
      <c r="W25" s="131"/>
      <c r="X25" s="131"/>
      <c r="Y25" s="131"/>
      <c r="Z25" s="131"/>
      <c r="AA25" s="132"/>
      <c r="AB25" s="130"/>
      <c r="AC25" s="131"/>
      <c r="AD25" s="131"/>
      <c r="AE25" s="131"/>
      <c r="AF25" s="131"/>
      <c r="AG25" s="131"/>
      <c r="AH25" s="131"/>
      <c r="AI25" s="131"/>
      <c r="AJ25" s="131"/>
      <c r="AK25" s="131"/>
      <c r="AL25" s="131"/>
      <c r="AM25" s="131"/>
      <c r="AN25" s="131"/>
      <c r="AO25" s="131"/>
      <c r="AP25" s="131"/>
      <c r="AQ25" s="133"/>
      <c r="AR25" s="133"/>
      <c r="AS25" s="133"/>
      <c r="AT25" s="133"/>
      <c r="AU25" s="134"/>
      <c r="AV25" s="117"/>
      <c r="AW25" s="118"/>
      <c r="AX25" s="621"/>
      <c r="AY25" s="621"/>
      <c r="AZ25" s="621"/>
      <c r="BA25" s="621"/>
      <c r="BB25" s="621"/>
      <c r="BC25" s="621"/>
      <c r="BD25" s="621"/>
      <c r="BE25" s="621"/>
      <c r="BF25" s="621"/>
      <c r="BG25" s="621"/>
      <c r="BH25" s="621"/>
      <c r="BI25" s="621"/>
      <c r="BJ25" s="621"/>
      <c r="BK25" s="621"/>
      <c r="BL25" s="621"/>
      <c r="BM25" s="621"/>
      <c r="BN25" s="621"/>
      <c r="BO25" s="621"/>
      <c r="BP25" s="621"/>
    </row>
    <row r="26" spans="1:68" s="66" customFormat="1" ht="18.75" customHeight="1" thickBot="1" x14ac:dyDescent="0.25">
      <c r="A26" s="1518"/>
      <c r="B26" s="1519"/>
      <c r="C26" s="1519"/>
      <c r="D26" s="1519"/>
      <c r="E26" s="1520"/>
      <c r="F26" s="1520"/>
      <c r="G26" s="1521"/>
      <c r="H26" s="112"/>
      <c r="I26" s="113"/>
      <c r="J26" s="113"/>
      <c r="K26" s="113"/>
      <c r="L26" s="113"/>
      <c r="M26" s="113"/>
      <c r="N26" s="113"/>
      <c r="O26" s="113"/>
      <c r="P26" s="113"/>
      <c r="Q26" s="113"/>
      <c r="R26" s="113"/>
      <c r="S26" s="113"/>
      <c r="T26" s="113"/>
      <c r="U26" s="113"/>
      <c r="V26" s="113"/>
      <c r="W26" s="113"/>
      <c r="X26" s="113"/>
      <c r="Y26" s="113"/>
      <c r="Z26" s="113"/>
      <c r="AA26" s="114"/>
      <c r="AB26" s="112"/>
      <c r="AC26" s="113"/>
      <c r="AD26" s="113"/>
      <c r="AE26" s="113"/>
      <c r="AF26" s="113"/>
      <c r="AG26" s="113"/>
      <c r="AH26" s="113"/>
      <c r="AI26" s="113"/>
      <c r="AJ26" s="113"/>
      <c r="AK26" s="113"/>
      <c r="AL26" s="113"/>
      <c r="AM26" s="113"/>
      <c r="AN26" s="113"/>
      <c r="AO26" s="113"/>
      <c r="AP26" s="113"/>
      <c r="AQ26" s="115"/>
      <c r="AR26" s="115"/>
      <c r="AS26" s="115"/>
      <c r="AT26" s="115"/>
      <c r="AU26" s="116"/>
      <c r="AV26" s="119"/>
      <c r="AW26" s="120"/>
      <c r="AX26" s="621"/>
      <c r="AY26" s="621"/>
      <c r="AZ26" s="621"/>
      <c r="BA26" s="621"/>
      <c r="BB26" s="621"/>
      <c r="BC26" s="621"/>
      <c r="BD26" s="621"/>
      <c r="BE26" s="621"/>
      <c r="BF26" s="621"/>
      <c r="BG26" s="621"/>
      <c r="BH26" s="621"/>
      <c r="BI26" s="621"/>
      <c r="BJ26" s="621"/>
      <c r="BK26" s="621"/>
      <c r="BL26" s="621"/>
      <c r="BM26" s="621"/>
      <c r="BN26" s="621"/>
      <c r="BO26" s="621"/>
      <c r="BP26" s="621"/>
    </row>
    <row r="27" spans="1:68" s="66" customFormat="1" ht="12" thickBot="1" x14ac:dyDescent="0.25">
      <c r="A27" s="617"/>
      <c r="B27" s="1522" t="s">
        <v>1263</v>
      </c>
      <c r="C27" s="1522"/>
      <c r="D27" s="1522"/>
      <c r="E27" s="108">
        <f>SUM(E7:E26)</f>
        <v>0</v>
      </c>
      <c r="F27" s="109">
        <f>SUM(F7:F26)</f>
        <v>16</v>
      </c>
      <c r="G27" s="110" t="e">
        <f>SUM(G7:G26)</f>
        <v>#DIV/0!</v>
      </c>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V27" s="621"/>
      <c r="AW27" s="621"/>
      <c r="AX27" s="621"/>
      <c r="AY27" s="621"/>
      <c r="AZ27" s="621"/>
      <c r="BA27" s="621"/>
      <c r="BB27" s="621"/>
      <c r="BC27" s="621"/>
      <c r="BD27" s="621"/>
      <c r="BE27" s="621"/>
      <c r="BF27" s="621"/>
      <c r="BG27" s="621"/>
      <c r="BH27" s="621"/>
      <c r="BI27" s="621"/>
      <c r="BJ27" s="621"/>
      <c r="BK27" s="621"/>
      <c r="BL27" s="621"/>
      <c r="BM27" s="621"/>
      <c r="BN27" s="621"/>
      <c r="BO27" s="621"/>
      <c r="BP27" s="621"/>
    </row>
    <row r="28" spans="1:68" s="66" customFormat="1" ht="12" thickBot="1" x14ac:dyDescent="0.25">
      <c r="A28" s="618"/>
      <c r="B28" s="1528" t="s">
        <v>1264</v>
      </c>
      <c r="C28" s="1528"/>
      <c r="D28" s="1528"/>
      <c r="E28" s="1528"/>
      <c r="F28" s="1528"/>
      <c r="G28" s="1528"/>
      <c r="H28" s="1537">
        <f>SUM(H7:L27)</f>
        <v>0</v>
      </c>
      <c r="I28" s="1536"/>
      <c r="J28" s="1536"/>
      <c r="K28" s="1536"/>
      <c r="L28" s="1536"/>
      <c r="M28" s="1531">
        <f>SUM(M7:Q26)</f>
        <v>10</v>
      </c>
      <c r="N28" s="1536"/>
      <c r="O28" s="1536"/>
      <c r="P28" s="1536"/>
      <c r="Q28" s="1536"/>
      <c r="R28" s="1531">
        <f>SUM(R7:V26)</f>
        <v>6</v>
      </c>
      <c r="S28" s="1536"/>
      <c r="T28" s="1536"/>
      <c r="U28" s="1536"/>
      <c r="V28" s="1536"/>
      <c r="W28" s="1531">
        <f>SUM(W7:AA26)</f>
        <v>0</v>
      </c>
      <c r="X28" s="1536"/>
      <c r="Y28" s="1536"/>
      <c r="Z28" s="1536"/>
      <c r="AA28" s="1536"/>
      <c r="AB28" s="1531">
        <f>SUM(AB7:AF27)</f>
        <v>0</v>
      </c>
      <c r="AC28" s="1536"/>
      <c r="AD28" s="1536"/>
      <c r="AE28" s="1536"/>
      <c r="AF28" s="1536"/>
      <c r="AG28" s="1531">
        <f>SUM(AG7:AK27)</f>
        <v>0</v>
      </c>
      <c r="AH28" s="1536"/>
      <c r="AI28" s="1536"/>
      <c r="AJ28" s="1536"/>
      <c r="AK28" s="1536"/>
      <c r="AL28" s="1531">
        <f>SUM(AL7:AP26)</f>
        <v>0</v>
      </c>
      <c r="AM28" s="1536"/>
      <c r="AN28" s="1536"/>
      <c r="AO28" s="1536"/>
      <c r="AP28" s="1536"/>
      <c r="AQ28" s="1531">
        <f>SUM(AQ7:AU26)</f>
        <v>0</v>
      </c>
      <c r="AR28" s="1531"/>
      <c r="AS28" s="1531"/>
      <c r="AT28" s="1531"/>
      <c r="AU28" s="1532"/>
      <c r="AV28" s="621"/>
      <c r="AW28" s="621"/>
      <c r="AX28" s="621"/>
      <c r="AY28" s="621"/>
      <c r="AZ28" s="621"/>
      <c r="BA28" s="621"/>
      <c r="BB28" s="621"/>
      <c r="BC28" s="621"/>
      <c r="BD28" s="621"/>
      <c r="BE28" s="621"/>
      <c r="BF28" s="621"/>
      <c r="BG28" s="621"/>
      <c r="BH28" s="621"/>
      <c r="BI28" s="621"/>
      <c r="BJ28" s="621"/>
      <c r="BK28" s="621"/>
      <c r="BL28" s="621"/>
      <c r="BM28" s="621"/>
      <c r="BN28" s="621"/>
      <c r="BO28" s="621"/>
      <c r="BP28" s="621"/>
    </row>
    <row r="29" spans="1:68" s="66" customFormat="1" ht="12" thickBot="1" x14ac:dyDescent="0.25">
      <c r="A29" s="618"/>
      <c r="B29" s="1528" t="s">
        <v>1265</v>
      </c>
      <c r="C29" s="1528"/>
      <c r="D29" s="1528"/>
      <c r="E29" s="1528"/>
      <c r="F29" s="1528"/>
      <c r="G29" s="1528"/>
      <c r="H29" s="1533">
        <f>H28/F27</f>
        <v>0</v>
      </c>
      <c r="I29" s="1534"/>
      <c r="J29" s="1534"/>
      <c r="K29" s="1534"/>
      <c r="L29" s="1534"/>
      <c r="M29" s="1534">
        <f>M28/F27</f>
        <v>0.625</v>
      </c>
      <c r="N29" s="1534"/>
      <c r="O29" s="1534"/>
      <c r="P29" s="1534"/>
      <c r="Q29" s="1534"/>
      <c r="R29" s="1534">
        <f>R28/F27</f>
        <v>0.375</v>
      </c>
      <c r="S29" s="1534"/>
      <c r="T29" s="1534"/>
      <c r="U29" s="1534"/>
      <c r="V29" s="1534"/>
      <c r="W29" s="1534">
        <f>W28/F27</f>
        <v>0</v>
      </c>
      <c r="X29" s="1534"/>
      <c r="Y29" s="1534"/>
      <c r="Z29" s="1534"/>
      <c r="AA29" s="1534"/>
      <c r="AB29" s="1534">
        <f>AB28/F27</f>
        <v>0</v>
      </c>
      <c r="AC29" s="1534"/>
      <c r="AD29" s="1534"/>
      <c r="AE29" s="1534"/>
      <c r="AF29" s="1534"/>
      <c r="AG29" s="1534">
        <f>AG28/F27</f>
        <v>0</v>
      </c>
      <c r="AH29" s="1534"/>
      <c r="AI29" s="1534"/>
      <c r="AJ29" s="1534"/>
      <c r="AK29" s="1534"/>
      <c r="AL29" s="1534">
        <f>AL28/F27</f>
        <v>0</v>
      </c>
      <c r="AM29" s="1534"/>
      <c r="AN29" s="1534"/>
      <c r="AO29" s="1534"/>
      <c r="AP29" s="1534"/>
      <c r="AQ29" s="1534">
        <f>AQ28/F27</f>
        <v>0</v>
      </c>
      <c r="AR29" s="1534"/>
      <c r="AS29" s="1534"/>
      <c r="AT29" s="1534"/>
      <c r="AU29" s="1535"/>
      <c r="AV29" s="621"/>
      <c r="AW29" s="621"/>
      <c r="AX29" s="621"/>
      <c r="AY29" s="621"/>
      <c r="AZ29" s="621"/>
      <c r="BA29" s="621"/>
      <c r="BB29" s="621"/>
      <c r="BC29" s="621"/>
      <c r="BD29" s="621"/>
      <c r="BE29" s="621"/>
      <c r="BF29" s="621"/>
      <c r="BG29" s="621"/>
      <c r="BH29" s="621"/>
      <c r="BI29" s="621"/>
      <c r="BJ29" s="621"/>
      <c r="BK29" s="621"/>
      <c r="BL29" s="621"/>
      <c r="BM29" s="621"/>
      <c r="BN29" s="621"/>
      <c r="BO29" s="621"/>
      <c r="BP29" s="621"/>
    </row>
    <row r="30" spans="1:68" s="66" customFormat="1" ht="12" thickBot="1" x14ac:dyDescent="0.25">
      <c r="A30" s="618"/>
      <c r="B30" s="1528" t="s">
        <v>1266</v>
      </c>
      <c r="C30" s="1528"/>
      <c r="D30" s="1528"/>
      <c r="E30" s="1528"/>
      <c r="F30" s="1528"/>
      <c r="G30" s="1528"/>
      <c r="H30" s="1529">
        <f>H28</f>
        <v>0</v>
      </c>
      <c r="I30" s="1525"/>
      <c r="J30" s="1525"/>
      <c r="K30" s="1525"/>
      <c r="L30" s="1525"/>
      <c r="M30" s="1525">
        <f t="shared" ref="M30:M31" si="8">H30+M28</f>
        <v>10</v>
      </c>
      <c r="N30" s="1525"/>
      <c r="O30" s="1525"/>
      <c r="P30" s="1525"/>
      <c r="Q30" s="1525"/>
      <c r="R30" s="1525">
        <f t="shared" ref="R30:R31" si="9">M30+R28</f>
        <v>16</v>
      </c>
      <c r="S30" s="1525"/>
      <c r="T30" s="1525"/>
      <c r="U30" s="1525"/>
      <c r="V30" s="1525"/>
      <c r="W30" s="1525">
        <f t="shared" ref="W30:W31" si="10">R30+W28</f>
        <v>16</v>
      </c>
      <c r="X30" s="1525"/>
      <c r="Y30" s="1525"/>
      <c r="Z30" s="1525"/>
      <c r="AA30" s="1525"/>
      <c r="AB30" s="1525">
        <f>W30+AB28</f>
        <v>16</v>
      </c>
      <c r="AC30" s="1525"/>
      <c r="AD30" s="1525"/>
      <c r="AE30" s="1525"/>
      <c r="AF30" s="1525"/>
      <c r="AG30" s="1525">
        <f t="shared" ref="AG30:AG31" si="11">AB30+AG28</f>
        <v>16</v>
      </c>
      <c r="AH30" s="1525"/>
      <c r="AI30" s="1525"/>
      <c r="AJ30" s="1525"/>
      <c r="AK30" s="1525"/>
      <c r="AL30" s="1525">
        <f t="shared" ref="AL30:AL31" si="12">AG30+AL28</f>
        <v>16</v>
      </c>
      <c r="AM30" s="1525"/>
      <c r="AN30" s="1525"/>
      <c r="AO30" s="1525"/>
      <c r="AP30" s="1525"/>
      <c r="AQ30" s="1525">
        <f t="shared" ref="AQ30" si="13">AL30+AQ28</f>
        <v>16</v>
      </c>
      <c r="AR30" s="1525"/>
      <c r="AS30" s="1525"/>
      <c r="AT30" s="1525"/>
      <c r="AU30" s="1530"/>
      <c r="AV30" s="621"/>
      <c r="AW30" s="621"/>
      <c r="AX30" s="621"/>
      <c r="AY30" s="621"/>
      <c r="AZ30" s="621"/>
      <c r="BA30" s="621"/>
      <c r="BB30" s="621"/>
      <c r="BC30" s="621"/>
      <c r="BD30" s="621"/>
      <c r="BE30" s="621"/>
      <c r="BF30" s="621"/>
      <c r="BG30" s="621"/>
      <c r="BH30" s="621"/>
      <c r="BI30" s="621"/>
      <c r="BJ30" s="621"/>
      <c r="BK30" s="621"/>
      <c r="BL30" s="621"/>
      <c r="BM30" s="621"/>
      <c r="BN30" s="621"/>
      <c r="BO30" s="621"/>
      <c r="BP30" s="621"/>
    </row>
    <row r="31" spans="1:68" s="66" customFormat="1" ht="12" thickBot="1" x14ac:dyDescent="0.25">
      <c r="A31" s="619"/>
      <c r="B31" s="1526" t="s">
        <v>1267</v>
      </c>
      <c r="C31" s="1526"/>
      <c r="D31" s="1526"/>
      <c r="E31" s="1526"/>
      <c r="F31" s="1526"/>
      <c r="G31" s="1526"/>
      <c r="H31" s="1527">
        <f>H29</f>
        <v>0</v>
      </c>
      <c r="I31" s="1523"/>
      <c r="J31" s="1523"/>
      <c r="K31" s="1523"/>
      <c r="L31" s="1523"/>
      <c r="M31" s="1523">
        <f t="shared" si="8"/>
        <v>0.625</v>
      </c>
      <c r="N31" s="1523"/>
      <c r="O31" s="1523"/>
      <c r="P31" s="1523"/>
      <c r="Q31" s="1523"/>
      <c r="R31" s="1523">
        <f t="shared" si="9"/>
        <v>1</v>
      </c>
      <c r="S31" s="1523"/>
      <c r="T31" s="1523"/>
      <c r="U31" s="1523"/>
      <c r="V31" s="1523"/>
      <c r="W31" s="1523">
        <f t="shared" si="10"/>
        <v>1</v>
      </c>
      <c r="X31" s="1523"/>
      <c r="Y31" s="1523"/>
      <c r="Z31" s="1523"/>
      <c r="AA31" s="1523"/>
      <c r="AB31" s="1523">
        <f t="shared" ref="AB31" si="14">W31+AB29</f>
        <v>1</v>
      </c>
      <c r="AC31" s="1523"/>
      <c r="AD31" s="1523"/>
      <c r="AE31" s="1523"/>
      <c r="AF31" s="1523"/>
      <c r="AG31" s="1523">
        <f t="shared" si="11"/>
        <v>1</v>
      </c>
      <c r="AH31" s="1523"/>
      <c r="AI31" s="1523"/>
      <c r="AJ31" s="1523"/>
      <c r="AK31" s="1523"/>
      <c r="AL31" s="1523">
        <f t="shared" si="12"/>
        <v>1</v>
      </c>
      <c r="AM31" s="1523"/>
      <c r="AN31" s="1523"/>
      <c r="AO31" s="1523"/>
      <c r="AP31" s="1523"/>
      <c r="AQ31" s="1523">
        <f>AL31+AQ29</f>
        <v>1</v>
      </c>
      <c r="AR31" s="1523"/>
      <c r="AS31" s="1523"/>
      <c r="AT31" s="1523"/>
      <c r="AU31" s="1524"/>
      <c r="AV31" s="621"/>
      <c r="AW31" s="621"/>
      <c r="AX31" s="621"/>
      <c r="AY31" s="621"/>
      <c r="AZ31" s="621"/>
      <c r="BA31" s="621"/>
      <c r="BB31" s="621"/>
      <c r="BC31" s="621"/>
      <c r="BD31" s="621"/>
      <c r="BE31" s="621"/>
      <c r="BF31" s="621"/>
      <c r="BG31" s="621"/>
      <c r="BH31" s="621"/>
      <c r="BI31" s="621"/>
      <c r="BJ31" s="621"/>
      <c r="BK31" s="621"/>
      <c r="BL31" s="621"/>
      <c r="BM31" s="621"/>
      <c r="BN31" s="621"/>
      <c r="BO31" s="621"/>
      <c r="BP31" s="621"/>
    </row>
    <row r="32" spans="1:68" ht="33.950000000000003" customHeight="1" x14ac:dyDescent="0.2">
      <c r="A32" s="614"/>
      <c r="B32" s="614"/>
      <c r="C32" s="614"/>
      <c r="D32" s="614"/>
      <c r="E32" s="614"/>
      <c r="F32" s="614"/>
      <c r="G32" s="615"/>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row>
    <row r="33" spans="1:68" ht="33.950000000000003" customHeight="1" x14ac:dyDescent="0.2">
      <c r="A33" s="614"/>
      <c r="B33" s="614"/>
      <c r="C33" s="614"/>
      <c r="D33" s="614"/>
      <c r="E33" s="614"/>
      <c r="F33" s="614"/>
      <c r="G33" s="615"/>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4"/>
      <c r="AP33" s="614"/>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row>
    <row r="34" spans="1:68" ht="33.950000000000003" customHeight="1" x14ac:dyDescent="0.2">
      <c r="A34" s="614"/>
      <c r="B34" s="614"/>
      <c r="C34" s="614"/>
      <c r="D34" s="614"/>
      <c r="E34" s="614"/>
      <c r="F34" s="614"/>
      <c r="G34" s="615"/>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4"/>
      <c r="AP34" s="614"/>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row>
    <row r="35" spans="1:68" ht="33.950000000000003" customHeight="1" x14ac:dyDescent="0.2">
      <c r="A35" s="614"/>
      <c r="B35" s="614"/>
      <c r="C35" s="614"/>
      <c r="D35" s="614"/>
      <c r="E35" s="614"/>
      <c r="F35" s="614"/>
      <c r="G35" s="615"/>
      <c r="H35" s="614"/>
      <c r="I35" s="614"/>
      <c r="J35" s="614"/>
      <c r="K35" s="614"/>
      <c r="L35" s="614"/>
      <c r="M35" s="614"/>
      <c r="N35" s="614"/>
      <c r="O35" s="614"/>
      <c r="P35" s="614"/>
      <c r="Q35" s="614"/>
      <c r="R35" s="614"/>
      <c r="S35" s="614"/>
      <c r="T35" s="614"/>
      <c r="U35" s="614"/>
      <c r="V35" s="614"/>
      <c r="W35" s="614"/>
      <c r="X35" s="614"/>
      <c r="Y35" s="614"/>
      <c r="Z35" s="614"/>
      <c r="AA35" s="614"/>
      <c r="AB35" s="614"/>
      <c r="AC35" s="614"/>
      <c r="AD35" s="614"/>
      <c r="AE35" s="614"/>
      <c r="AF35" s="614"/>
      <c r="AG35" s="614"/>
      <c r="AH35" s="614"/>
      <c r="AI35" s="614"/>
      <c r="AJ35" s="614"/>
      <c r="AK35" s="614"/>
      <c r="AL35" s="614"/>
      <c r="AM35" s="614"/>
      <c r="AN35" s="614"/>
      <c r="AO35" s="614"/>
      <c r="AP35" s="614"/>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row>
    <row r="36" spans="1:68" ht="33.950000000000003" customHeight="1" x14ac:dyDescent="0.2">
      <c r="A36" s="614"/>
      <c r="B36" s="614"/>
      <c r="C36" s="614"/>
      <c r="D36" s="614"/>
      <c r="E36" s="614"/>
      <c r="F36" s="614"/>
      <c r="G36" s="615"/>
      <c r="H36" s="614"/>
      <c r="I36" s="614"/>
      <c r="J36" s="614"/>
      <c r="K36" s="614"/>
      <c r="L36" s="614"/>
      <c r="M36" s="614"/>
      <c r="N36" s="614"/>
      <c r="O36" s="614"/>
      <c r="P36" s="614"/>
      <c r="Q36" s="614"/>
      <c r="R36" s="614"/>
      <c r="S36" s="614"/>
      <c r="T36" s="614"/>
      <c r="U36" s="614"/>
      <c r="V36" s="614"/>
      <c r="W36" s="614"/>
      <c r="X36" s="614"/>
      <c r="Y36" s="614"/>
      <c r="Z36" s="614"/>
      <c r="AA36" s="614"/>
      <c r="AB36" s="614"/>
      <c r="AC36" s="614"/>
      <c r="AD36" s="614"/>
      <c r="AE36" s="614"/>
      <c r="AF36" s="614"/>
      <c r="AG36" s="614"/>
      <c r="AH36" s="614"/>
      <c r="AI36" s="614"/>
      <c r="AJ36" s="614"/>
      <c r="AK36" s="614"/>
      <c r="AL36" s="614"/>
      <c r="AM36" s="614"/>
      <c r="AN36" s="614"/>
      <c r="AO36" s="614"/>
      <c r="AP36" s="614"/>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row>
    <row r="37" spans="1:68" ht="33.950000000000003" customHeight="1" x14ac:dyDescent="0.2">
      <c r="A37" s="614"/>
      <c r="B37" s="614"/>
      <c r="C37" s="614"/>
      <c r="D37" s="614"/>
      <c r="E37" s="614"/>
      <c r="F37" s="614"/>
      <c r="G37" s="615"/>
      <c r="H37" s="614"/>
      <c r="I37" s="614"/>
      <c r="J37" s="614"/>
      <c r="K37" s="614"/>
      <c r="L37" s="614"/>
      <c r="M37" s="614"/>
      <c r="N37" s="614"/>
      <c r="O37" s="614"/>
      <c r="P37" s="614"/>
      <c r="Q37" s="614"/>
      <c r="R37" s="614"/>
      <c r="S37" s="614"/>
      <c r="T37" s="614"/>
      <c r="U37" s="614"/>
      <c r="V37" s="614"/>
      <c r="W37" s="614"/>
      <c r="X37" s="614"/>
      <c r="Y37" s="614"/>
      <c r="Z37" s="614"/>
      <c r="AA37" s="614"/>
      <c r="AB37" s="614"/>
      <c r="AC37" s="614"/>
      <c r="AD37" s="614"/>
      <c r="AE37" s="614"/>
      <c r="AF37" s="614"/>
      <c r="AG37" s="614"/>
      <c r="AH37" s="614"/>
      <c r="AI37" s="614"/>
      <c r="AJ37" s="614"/>
      <c r="AK37" s="614"/>
      <c r="AL37" s="614"/>
      <c r="AM37" s="614"/>
      <c r="AN37" s="614"/>
      <c r="AO37" s="614"/>
      <c r="AP37" s="614"/>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row>
    <row r="38" spans="1:68" x14ac:dyDescent="0.2">
      <c r="A38" s="614"/>
      <c r="B38" s="614"/>
      <c r="C38" s="614"/>
      <c r="D38" s="614"/>
      <c r="E38" s="614"/>
      <c r="F38" s="614"/>
      <c r="G38" s="615"/>
      <c r="H38" s="614"/>
      <c r="I38" s="614"/>
      <c r="J38" s="614"/>
      <c r="K38" s="614"/>
      <c r="L38" s="614"/>
      <c r="M38" s="614"/>
      <c r="N38" s="614"/>
      <c r="O38" s="614"/>
      <c r="P38" s="614"/>
      <c r="Q38" s="614"/>
      <c r="R38" s="614"/>
      <c r="S38" s="614"/>
      <c r="T38" s="614"/>
      <c r="U38" s="614"/>
      <c r="V38" s="614"/>
      <c r="W38" s="614"/>
      <c r="X38" s="614"/>
      <c r="Y38" s="614"/>
      <c r="Z38" s="614"/>
      <c r="AA38" s="614"/>
      <c r="AB38" s="614"/>
      <c r="AC38" s="614"/>
      <c r="AD38" s="614"/>
      <c r="AE38" s="614"/>
      <c r="AF38" s="614"/>
      <c r="AG38" s="614"/>
      <c r="AH38" s="614"/>
      <c r="AI38" s="614"/>
      <c r="AJ38" s="614"/>
      <c r="AK38" s="614"/>
      <c r="AL38" s="614"/>
      <c r="AM38" s="614"/>
      <c r="AN38" s="614"/>
      <c r="AO38" s="614"/>
      <c r="AP38" s="614"/>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row>
    <row r="39" spans="1:68" x14ac:dyDescent="0.2">
      <c r="A39" s="614"/>
      <c r="B39" s="614"/>
      <c r="C39" s="614"/>
      <c r="D39" s="614"/>
      <c r="E39" s="614"/>
      <c r="F39" s="614"/>
      <c r="G39" s="615"/>
      <c r="H39" s="614"/>
      <c r="I39" s="614"/>
      <c r="J39" s="614"/>
      <c r="K39" s="614"/>
      <c r="L39" s="614"/>
      <c r="M39" s="614"/>
      <c r="N39" s="614"/>
      <c r="O39" s="614"/>
      <c r="P39" s="614"/>
      <c r="Q39" s="614"/>
      <c r="R39" s="614"/>
      <c r="S39" s="614"/>
      <c r="T39" s="614"/>
      <c r="U39" s="614"/>
      <c r="V39" s="614"/>
      <c r="W39" s="614"/>
      <c r="X39" s="614"/>
      <c r="Y39" s="614"/>
      <c r="Z39" s="614"/>
      <c r="AA39" s="614"/>
      <c r="AB39" s="614"/>
      <c r="AC39" s="614"/>
      <c r="AD39" s="614"/>
      <c r="AE39" s="614"/>
      <c r="AF39" s="614"/>
      <c r="AG39" s="614"/>
      <c r="AH39" s="614"/>
      <c r="AI39" s="614"/>
      <c r="AJ39" s="614"/>
      <c r="AK39" s="614"/>
      <c r="AL39" s="614"/>
      <c r="AM39" s="614"/>
      <c r="AN39" s="614"/>
      <c r="AO39" s="614"/>
      <c r="AP39" s="614"/>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row>
    <row r="40" spans="1:68" x14ac:dyDescent="0.2">
      <c r="A40" s="614"/>
      <c r="B40" s="614"/>
      <c r="C40" s="614"/>
      <c r="D40" s="614"/>
      <c r="E40" s="614"/>
      <c r="F40" s="614"/>
      <c r="G40" s="615"/>
      <c r="H40" s="614"/>
      <c r="I40" s="614"/>
      <c r="J40" s="614"/>
      <c r="K40" s="614"/>
      <c r="L40" s="614"/>
      <c r="M40" s="614"/>
      <c r="N40" s="614"/>
      <c r="O40" s="614"/>
      <c r="P40" s="614"/>
      <c r="Q40" s="614"/>
      <c r="R40" s="614"/>
      <c r="S40" s="614"/>
      <c r="T40" s="614"/>
      <c r="U40" s="614"/>
      <c r="V40" s="614"/>
      <c r="W40" s="614"/>
      <c r="X40" s="614"/>
      <c r="Y40" s="614"/>
      <c r="Z40" s="614"/>
      <c r="AA40" s="614"/>
      <c r="AB40" s="614"/>
      <c r="AC40" s="614"/>
      <c r="AD40" s="614"/>
      <c r="AE40" s="614"/>
      <c r="AF40" s="614"/>
      <c r="AG40" s="614"/>
      <c r="AH40" s="614"/>
      <c r="AI40" s="614"/>
      <c r="AJ40" s="614"/>
      <c r="AK40" s="614"/>
      <c r="AL40" s="614"/>
      <c r="AM40" s="614"/>
      <c r="AN40" s="614"/>
      <c r="AO40" s="614"/>
      <c r="AP40" s="614"/>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row>
    <row r="41" spans="1:68" x14ac:dyDescent="0.2">
      <c r="A41" s="614"/>
      <c r="B41" s="614"/>
      <c r="C41" s="614"/>
      <c r="D41" s="614"/>
      <c r="E41" s="614"/>
      <c r="F41" s="614"/>
      <c r="G41" s="615"/>
      <c r="H41" s="614"/>
      <c r="I41" s="614"/>
      <c r="J41" s="614"/>
      <c r="K41" s="614"/>
      <c r="L41" s="614"/>
      <c r="M41" s="614"/>
      <c r="N41" s="614"/>
      <c r="O41" s="614"/>
      <c r="P41" s="614"/>
      <c r="Q41" s="614"/>
      <c r="R41" s="614"/>
      <c r="S41" s="614"/>
      <c r="T41" s="614"/>
      <c r="U41" s="614"/>
      <c r="V41" s="614"/>
      <c r="W41" s="614"/>
      <c r="X41" s="614"/>
      <c r="Y41" s="614"/>
      <c r="Z41" s="614"/>
      <c r="AA41" s="614"/>
      <c r="AB41" s="614"/>
      <c r="AC41" s="614"/>
      <c r="AD41" s="614"/>
      <c r="AE41" s="614"/>
      <c r="AF41" s="614"/>
      <c r="AG41" s="614"/>
      <c r="AH41" s="614"/>
      <c r="AI41" s="614"/>
      <c r="AJ41" s="614"/>
      <c r="AK41" s="614"/>
      <c r="AL41" s="614"/>
      <c r="AM41" s="614"/>
      <c r="AN41" s="614"/>
      <c r="AO41" s="614"/>
      <c r="AP41" s="614"/>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row>
    <row r="42" spans="1:68" x14ac:dyDescent="0.2">
      <c r="A42" s="614"/>
      <c r="B42" s="614"/>
      <c r="C42" s="614"/>
      <c r="D42" s="614"/>
      <c r="E42" s="614"/>
      <c r="F42" s="614"/>
      <c r="G42" s="615"/>
      <c r="H42" s="614"/>
      <c r="I42" s="614"/>
      <c r="J42" s="614"/>
      <c r="K42" s="614"/>
      <c r="L42" s="614"/>
      <c r="M42" s="614"/>
      <c r="N42" s="614"/>
      <c r="O42" s="614"/>
      <c r="P42" s="614"/>
      <c r="Q42" s="614"/>
      <c r="R42" s="614"/>
      <c r="S42" s="614"/>
      <c r="T42" s="614"/>
      <c r="U42" s="614"/>
      <c r="V42" s="614"/>
      <c r="W42" s="614"/>
      <c r="X42" s="614"/>
      <c r="Y42" s="614"/>
      <c r="Z42" s="614"/>
      <c r="AA42" s="614"/>
      <c r="AB42" s="614"/>
      <c r="AC42" s="614"/>
      <c r="AD42" s="614"/>
      <c r="AE42" s="614"/>
      <c r="AF42" s="614"/>
      <c r="AG42" s="614"/>
      <c r="AH42" s="614"/>
      <c r="AI42" s="614"/>
      <c r="AJ42" s="614"/>
      <c r="AK42" s="614"/>
      <c r="AL42" s="614"/>
      <c r="AM42" s="614"/>
      <c r="AN42" s="614"/>
      <c r="AO42" s="614"/>
      <c r="AP42" s="614"/>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row>
    <row r="43" spans="1:68" x14ac:dyDescent="0.2">
      <c r="A43" s="614"/>
      <c r="B43" s="620"/>
      <c r="C43" s="614"/>
      <c r="D43" s="614"/>
      <c r="E43" s="614"/>
      <c r="F43" s="614"/>
      <c r="G43" s="615"/>
      <c r="H43" s="614"/>
      <c r="I43" s="614"/>
      <c r="J43" s="614"/>
      <c r="K43" s="614"/>
      <c r="L43" s="614"/>
      <c r="M43" s="614"/>
      <c r="N43" s="614"/>
      <c r="O43" s="614"/>
      <c r="P43" s="614"/>
      <c r="Q43" s="614"/>
      <c r="R43" s="614"/>
      <c r="S43" s="614"/>
      <c r="T43" s="614"/>
      <c r="U43" s="614"/>
      <c r="V43" s="614"/>
      <c r="W43" s="614"/>
      <c r="X43" s="614"/>
      <c r="Y43" s="614"/>
      <c r="Z43" s="614"/>
      <c r="AA43" s="614"/>
      <c r="AB43" s="614"/>
      <c r="AC43" s="614"/>
      <c r="AD43" s="614"/>
      <c r="AE43" s="614"/>
      <c r="AF43" s="614"/>
      <c r="AG43" s="614"/>
      <c r="AH43" s="614"/>
      <c r="AI43" s="614"/>
      <c r="AJ43" s="614"/>
      <c r="AK43" s="614"/>
      <c r="AL43" s="614"/>
      <c r="AM43" s="614"/>
      <c r="AN43" s="614"/>
      <c r="AO43" s="614"/>
      <c r="AP43" s="614"/>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row>
    <row r="44" spans="1:68" x14ac:dyDescent="0.2">
      <c r="A44" s="614"/>
      <c r="B44" s="614"/>
      <c r="C44" s="614"/>
      <c r="D44" s="614"/>
      <c r="E44" s="614"/>
      <c r="F44" s="614"/>
      <c r="G44" s="615"/>
      <c r="H44" s="614"/>
      <c r="I44" s="614"/>
      <c r="J44" s="614"/>
      <c r="K44" s="614"/>
      <c r="L44" s="614"/>
      <c r="M44" s="614"/>
      <c r="N44" s="614"/>
      <c r="O44" s="614"/>
      <c r="P44" s="614"/>
      <c r="Q44" s="614"/>
      <c r="R44" s="614"/>
      <c r="S44" s="614"/>
      <c r="T44" s="614"/>
      <c r="U44" s="614"/>
      <c r="V44" s="614"/>
      <c r="W44" s="614"/>
      <c r="X44" s="614"/>
      <c r="Y44" s="614"/>
      <c r="Z44" s="614"/>
      <c r="AA44" s="614"/>
      <c r="AB44" s="614"/>
      <c r="AC44" s="614"/>
      <c r="AD44" s="614"/>
      <c r="AE44" s="614"/>
      <c r="AF44" s="614"/>
      <c r="AG44" s="614"/>
      <c r="AH44" s="614"/>
      <c r="AI44" s="614"/>
      <c r="AJ44" s="614"/>
      <c r="AK44" s="614"/>
      <c r="AL44" s="614"/>
      <c r="AM44" s="614"/>
      <c r="AN44" s="614"/>
      <c r="AO44" s="614"/>
      <c r="AP44" s="614"/>
      <c r="AQ44" s="616"/>
      <c r="AR44" s="616"/>
      <c r="AS44" s="616"/>
      <c r="AT44" s="616"/>
      <c r="AU44" s="616"/>
      <c r="AV44" s="616"/>
      <c r="AW44" s="616"/>
      <c r="AX44" s="616"/>
      <c r="AY44" s="616"/>
      <c r="AZ44" s="616"/>
      <c r="BA44" s="616"/>
      <c r="BB44" s="616"/>
      <c r="BC44" s="616"/>
      <c r="BD44" s="616"/>
      <c r="BE44" s="616"/>
      <c r="BF44" s="616"/>
      <c r="BG44" s="616"/>
      <c r="BH44" s="616"/>
      <c r="BI44" s="616"/>
      <c r="BJ44" s="616"/>
      <c r="BK44" s="616"/>
      <c r="BL44" s="616"/>
      <c r="BM44" s="616"/>
      <c r="BN44" s="616"/>
      <c r="BO44" s="616"/>
      <c r="BP44" s="616"/>
    </row>
    <row r="45" spans="1:68" x14ac:dyDescent="0.2">
      <c r="A45" s="614"/>
      <c r="B45" s="614"/>
      <c r="C45" s="614"/>
      <c r="D45" s="614"/>
      <c r="E45" s="614"/>
      <c r="F45" s="614"/>
      <c r="G45" s="615"/>
      <c r="H45" s="614"/>
      <c r="I45" s="614"/>
      <c r="J45" s="614"/>
      <c r="K45" s="614"/>
      <c r="L45" s="614"/>
      <c r="M45" s="614"/>
      <c r="N45" s="614"/>
      <c r="O45" s="614"/>
      <c r="P45" s="614"/>
      <c r="Q45" s="614"/>
      <c r="R45" s="614"/>
      <c r="S45" s="614"/>
      <c r="T45" s="614"/>
      <c r="U45" s="614"/>
      <c r="V45" s="614"/>
      <c r="W45" s="614"/>
      <c r="X45" s="614"/>
      <c r="Y45" s="614"/>
      <c r="Z45" s="614"/>
      <c r="AA45" s="614"/>
      <c r="AB45" s="614"/>
      <c r="AC45" s="614"/>
      <c r="AD45" s="614"/>
      <c r="AE45" s="614"/>
      <c r="AF45" s="614"/>
      <c r="AG45" s="614"/>
      <c r="AH45" s="614"/>
      <c r="AI45" s="614"/>
      <c r="AJ45" s="614"/>
      <c r="AK45" s="614"/>
      <c r="AL45" s="614"/>
      <c r="AM45" s="614"/>
      <c r="AN45" s="614"/>
      <c r="AO45" s="614"/>
      <c r="AP45" s="614"/>
      <c r="AQ45" s="616"/>
      <c r="AR45" s="616"/>
      <c r="AS45" s="616"/>
      <c r="AT45" s="616"/>
      <c r="AU45" s="616"/>
      <c r="AV45" s="616"/>
      <c r="AW45" s="616"/>
      <c r="AX45" s="616"/>
      <c r="AY45" s="616"/>
      <c r="AZ45" s="616"/>
      <c r="BA45" s="616"/>
      <c r="BB45" s="616"/>
      <c r="BC45" s="616"/>
      <c r="BD45" s="616"/>
      <c r="BE45" s="616"/>
      <c r="BF45" s="616"/>
      <c r="BG45" s="616"/>
      <c r="BH45" s="616"/>
      <c r="BI45" s="616"/>
      <c r="BJ45" s="616"/>
      <c r="BK45" s="616"/>
      <c r="BL45" s="616"/>
      <c r="BM45" s="616"/>
      <c r="BN45" s="616"/>
      <c r="BO45" s="616"/>
      <c r="BP45" s="616"/>
    </row>
    <row r="46" spans="1:68" x14ac:dyDescent="0.2">
      <c r="A46" s="614"/>
      <c r="B46" s="614"/>
      <c r="C46" s="614"/>
      <c r="D46" s="614"/>
      <c r="E46" s="614"/>
      <c r="F46" s="614"/>
      <c r="G46" s="615"/>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4"/>
      <c r="AP46" s="614"/>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row>
    <row r="47" spans="1:68" x14ac:dyDescent="0.2">
      <c r="A47" s="614"/>
      <c r="B47" s="614"/>
      <c r="C47" s="614"/>
      <c r="D47" s="614"/>
      <c r="E47" s="614"/>
      <c r="F47" s="614"/>
      <c r="G47" s="615"/>
      <c r="H47" s="614"/>
      <c r="I47" s="614"/>
      <c r="J47" s="614"/>
      <c r="K47" s="614"/>
      <c r="L47" s="614"/>
      <c r="M47" s="614"/>
      <c r="N47" s="614"/>
      <c r="O47" s="614"/>
      <c r="P47" s="614"/>
      <c r="Q47" s="614"/>
      <c r="R47" s="614"/>
      <c r="S47" s="614"/>
      <c r="T47" s="614"/>
      <c r="U47" s="614"/>
      <c r="V47" s="614"/>
      <c r="W47" s="614"/>
      <c r="X47" s="614"/>
      <c r="Y47" s="614"/>
      <c r="Z47" s="614"/>
      <c r="AA47" s="614"/>
      <c r="AB47" s="614"/>
      <c r="AC47" s="614"/>
      <c r="AD47" s="614"/>
      <c r="AE47" s="614"/>
      <c r="AF47" s="614"/>
      <c r="AG47" s="614"/>
      <c r="AH47" s="614"/>
      <c r="AI47" s="614"/>
      <c r="AJ47" s="614"/>
      <c r="AK47" s="614"/>
      <c r="AL47" s="614"/>
      <c r="AM47" s="614"/>
      <c r="AN47" s="614"/>
      <c r="AO47" s="614"/>
      <c r="AP47" s="614"/>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row>
    <row r="48" spans="1:68" x14ac:dyDescent="0.2">
      <c r="A48" s="614"/>
      <c r="B48" s="614"/>
      <c r="C48" s="614"/>
      <c r="D48" s="614"/>
      <c r="E48" s="614"/>
      <c r="F48" s="614"/>
      <c r="G48" s="615"/>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614"/>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row>
    <row r="49" spans="1:68" x14ac:dyDescent="0.2">
      <c r="A49" s="614"/>
      <c r="B49" s="614"/>
      <c r="C49" s="614"/>
      <c r="D49" s="614"/>
      <c r="E49" s="614"/>
      <c r="F49" s="614"/>
      <c r="G49" s="615"/>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c r="AJ49" s="614"/>
      <c r="AK49" s="614"/>
      <c r="AL49" s="614"/>
      <c r="AM49" s="614"/>
      <c r="AN49" s="614"/>
      <c r="AO49" s="614"/>
      <c r="AP49" s="614"/>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row>
    <row r="50" spans="1:68" x14ac:dyDescent="0.2">
      <c r="A50" s="614"/>
      <c r="B50" s="614"/>
      <c r="C50" s="614"/>
      <c r="D50" s="614"/>
      <c r="E50" s="614"/>
      <c r="F50" s="614"/>
      <c r="G50" s="615"/>
      <c r="H50" s="614"/>
      <c r="I50" s="614"/>
      <c r="J50" s="614"/>
      <c r="K50" s="614"/>
      <c r="L50" s="614"/>
      <c r="M50" s="614"/>
      <c r="N50" s="614"/>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4"/>
      <c r="AO50" s="614"/>
      <c r="AP50" s="614"/>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row>
    <row r="51" spans="1:68" x14ac:dyDescent="0.2">
      <c r="A51" s="614"/>
      <c r="B51" s="614"/>
      <c r="C51" s="614"/>
      <c r="D51" s="614"/>
      <c r="E51" s="614"/>
      <c r="F51" s="614"/>
      <c r="G51" s="615"/>
      <c r="H51" s="614"/>
      <c r="I51" s="614"/>
      <c r="J51" s="614"/>
      <c r="K51" s="614"/>
      <c r="L51" s="614"/>
      <c r="M51" s="6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4"/>
      <c r="AO51" s="614"/>
      <c r="AP51" s="614"/>
      <c r="AQ51" s="616"/>
      <c r="AR51" s="616"/>
      <c r="AS51" s="616"/>
      <c r="AT51" s="616"/>
      <c r="AU51" s="616"/>
      <c r="AV51" s="616"/>
      <c r="AW51" s="616"/>
      <c r="AX51" s="616"/>
      <c r="AY51" s="616"/>
      <c r="AZ51" s="616"/>
      <c r="BA51" s="616"/>
      <c r="BB51" s="616"/>
      <c r="BC51" s="616"/>
      <c r="BD51" s="616"/>
      <c r="BE51" s="616"/>
      <c r="BF51" s="616"/>
      <c r="BG51" s="616"/>
      <c r="BH51" s="616"/>
      <c r="BI51" s="616"/>
      <c r="BJ51" s="616"/>
      <c r="BK51" s="616"/>
      <c r="BL51" s="616"/>
      <c r="BM51" s="616"/>
      <c r="BN51" s="616"/>
      <c r="BO51" s="616"/>
      <c r="BP51" s="616"/>
    </row>
    <row r="52" spans="1:68" x14ac:dyDescent="0.2">
      <c r="A52" s="614"/>
      <c r="B52" s="614"/>
      <c r="C52" s="614"/>
      <c r="D52" s="614"/>
      <c r="E52" s="614"/>
      <c r="F52" s="614"/>
      <c r="G52" s="615"/>
      <c r="H52" s="614"/>
      <c r="I52" s="614"/>
      <c r="J52" s="614"/>
      <c r="K52" s="614"/>
      <c r="L52" s="614"/>
      <c r="M52" s="614"/>
      <c r="N52" s="614"/>
      <c r="O52" s="614"/>
      <c r="P52" s="614"/>
      <c r="Q52" s="614"/>
      <c r="R52" s="614"/>
      <c r="S52" s="614"/>
      <c r="T52" s="614"/>
      <c r="U52" s="614"/>
      <c r="V52" s="614"/>
      <c r="W52" s="614"/>
      <c r="X52" s="614"/>
      <c r="Y52" s="614"/>
      <c r="Z52" s="614"/>
      <c r="AA52" s="614"/>
      <c r="AB52" s="614"/>
      <c r="AC52" s="614"/>
      <c r="AD52" s="614"/>
      <c r="AE52" s="614"/>
      <c r="AF52" s="614"/>
      <c r="AG52" s="614"/>
      <c r="AH52" s="614"/>
      <c r="AI52" s="614"/>
      <c r="AJ52" s="614"/>
      <c r="AK52" s="614"/>
      <c r="AL52" s="614"/>
      <c r="AM52" s="614"/>
      <c r="AN52" s="614"/>
      <c r="AO52" s="614"/>
      <c r="AP52" s="614"/>
      <c r="AQ52" s="616"/>
      <c r="AR52" s="616"/>
      <c r="AS52" s="616"/>
      <c r="AT52" s="616"/>
      <c r="AU52" s="616"/>
      <c r="AV52" s="616"/>
      <c r="AW52" s="616"/>
      <c r="AX52" s="616"/>
      <c r="AY52" s="616"/>
      <c r="AZ52" s="616"/>
      <c r="BA52" s="616"/>
      <c r="BB52" s="616"/>
      <c r="BC52" s="616"/>
      <c r="BD52" s="616"/>
      <c r="BE52" s="616"/>
      <c r="BF52" s="616"/>
      <c r="BG52" s="616"/>
      <c r="BH52" s="616"/>
      <c r="BI52" s="616"/>
      <c r="BJ52" s="616"/>
      <c r="BK52" s="616"/>
      <c r="BL52" s="616"/>
      <c r="BM52" s="616"/>
      <c r="BN52" s="616"/>
      <c r="BO52" s="616"/>
      <c r="BP52" s="616"/>
    </row>
    <row r="53" spans="1:68" x14ac:dyDescent="0.2">
      <c r="A53" s="614"/>
      <c r="B53" s="614"/>
      <c r="C53" s="614"/>
      <c r="D53" s="614"/>
      <c r="E53" s="614"/>
      <c r="F53" s="614"/>
      <c r="G53" s="615"/>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6"/>
      <c r="AR53" s="616"/>
      <c r="AS53" s="616"/>
      <c r="AT53" s="616"/>
      <c r="AU53" s="616"/>
      <c r="AV53" s="616"/>
      <c r="AW53" s="616"/>
      <c r="AX53" s="616"/>
      <c r="AY53" s="616"/>
      <c r="AZ53" s="616"/>
      <c r="BA53" s="616"/>
      <c r="BB53" s="616"/>
      <c r="BC53" s="616"/>
      <c r="BD53" s="616"/>
      <c r="BE53" s="616"/>
      <c r="BF53" s="616"/>
      <c r="BG53" s="616"/>
      <c r="BH53" s="616"/>
      <c r="BI53" s="616"/>
      <c r="BJ53" s="616"/>
      <c r="BK53" s="616"/>
      <c r="BL53" s="616"/>
      <c r="BM53" s="616"/>
      <c r="BN53" s="616"/>
      <c r="BO53" s="616"/>
      <c r="BP53" s="616"/>
    </row>
    <row r="54" spans="1:68" x14ac:dyDescent="0.2">
      <c r="A54" s="614"/>
      <c r="B54" s="614"/>
      <c r="C54" s="614"/>
      <c r="D54" s="614"/>
      <c r="E54" s="614"/>
      <c r="F54" s="614"/>
      <c r="G54" s="615"/>
      <c r="H54" s="614"/>
      <c r="I54" s="614"/>
      <c r="J54" s="614"/>
      <c r="K54" s="614"/>
      <c r="L54" s="614"/>
      <c r="M54" s="614"/>
      <c r="N54" s="614"/>
      <c r="O54" s="614"/>
      <c r="P54" s="614"/>
      <c r="Q54" s="614"/>
      <c r="R54" s="614"/>
      <c r="S54" s="614"/>
      <c r="T54" s="614"/>
      <c r="U54" s="614"/>
      <c r="V54" s="614"/>
      <c r="W54" s="614"/>
      <c r="X54" s="614"/>
      <c r="Y54" s="614"/>
      <c r="Z54" s="614"/>
      <c r="AA54" s="614"/>
      <c r="AB54" s="614"/>
      <c r="AC54" s="614"/>
      <c r="AD54" s="614"/>
      <c r="AE54" s="614"/>
      <c r="AF54" s="614"/>
      <c r="AG54" s="614"/>
      <c r="AH54" s="614"/>
      <c r="AI54" s="614"/>
      <c r="AJ54" s="614"/>
      <c r="AK54" s="614"/>
      <c r="AL54" s="614"/>
      <c r="AM54" s="614"/>
      <c r="AN54" s="614"/>
      <c r="AO54" s="614"/>
      <c r="AP54" s="614"/>
      <c r="AQ54" s="616"/>
      <c r="AR54" s="616"/>
      <c r="AS54" s="616"/>
      <c r="AT54" s="616"/>
      <c r="AU54" s="616"/>
      <c r="AV54" s="616"/>
      <c r="AW54" s="616"/>
      <c r="AX54" s="616"/>
      <c r="AY54" s="616"/>
      <c r="AZ54" s="616"/>
      <c r="BA54" s="616"/>
      <c r="BB54" s="616"/>
      <c r="BC54" s="616"/>
      <c r="BD54" s="616"/>
      <c r="BE54" s="616"/>
      <c r="BF54" s="616"/>
      <c r="BG54" s="616"/>
      <c r="BH54" s="616"/>
      <c r="BI54" s="616"/>
      <c r="BJ54" s="616"/>
      <c r="BK54" s="616"/>
      <c r="BL54" s="616"/>
      <c r="BM54" s="616"/>
      <c r="BN54" s="616"/>
      <c r="BO54" s="616"/>
      <c r="BP54" s="616"/>
    </row>
    <row r="55" spans="1:68" x14ac:dyDescent="0.2">
      <c r="A55" s="614"/>
      <c r="B55" s="614"/>
      <c r="C55" s="614"/>
      <c r="D55" s="614"/>
      <c r="E55" s="614"/>
      <c r="F55" s="614"/>
      <c r="G55" s="615"/>
      <c r="H55" s="614"/>
      <c r="I55" s="614"/>
      <c r="J55" s="614"/>
      <c r="K55" s="614"/>
      <c r="L55" s="614"/>
      <c r="M55" s="614"/>
      <c r="N55" s="614"/>
      <c r="O55" s="614"/>
      <c r="P55" s="614"/>
      <c r="Q55" s="614"/>
      <c r="R55" s="614"/>
      <c r="S55" s="614"/>
      <c r="T55" s="614"/>
      <c r="U55" s="614"/>
      <c r="V55" s="614"/>
      <c r="W55" s="614"/>
      <c r="X55" s="614"/>
      <c r="Y55" s="614"/>
      <c r="Z55" s="614"/>
      <c r="AA55" s="614"/>
      <c r="AB55" s="614"/>
      <c r="AC55" s="614"/>
      <c r="AD55" s="614"/>
      <c r="AE55" s="614"/>
      <c r="AF55" s="614"/>
      <c r="AG55" s="614"/>
      <c r="AH55" s="614"/>
      <c r="AI55" s="614"/>
      <c r="AJ55" s="614"/>
      <c r="AK55" s="614"/>
      <c r="AL55" s="614"/>
      <c r="AM55" s="614"/>
      <c r="AN55" s="614"/>
      <c r="AO55" s="614"/>
      <c r="AP55" s="614"/>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row>
    <row r="56" spans="1:68" x14ac:dyDescent="0.2">
      <c r="A56" s="614"/>
      <c r="B56" s="614"/>
      <c r="C56" s="614"/>
      <c r="D56" s="614"/>
      <c r="E56" s="614"/>
      <c r="F56" s="614"/>
      <c r="G56" s="615"/>
      <c r="H56" s="614"/>
      <c r="I56" s="614"/>
      <c r="J56" s="614"/>
      <c r="K56" s="614"/>
      <c r="L56" s="614"/>
      <c r="M56" s="614"/>
      <c r="N56" s="614"/>
      <c r="O56" s="614"/>
      <c r="P56" s="614"/>
      <c r="Q56" s="614"/>
      <c r="R56" s="614"/>
      <c r="S56" s="614"/>
      <c r="T56" s="614"/>
      <c r="U56" s="614"/>
      <c r="V56" s="614"/>
      <c r="W56" s="614"/>
      <c r="X56" s="614"/>
      <c r="Y56" s="614"/>
      <c r="Z56" s="614"/>
      <c r="AA56" s="614"/>
      <c r="AB56" s="614"/>
      <c r="AC56" s="614"/>
      <c r="AD56" s="614"/>
      <c r="AE56" s="614"/>
      <c r="AF56" s="614"/>
      <c r="AG56" s="614"/>
      <c r="AH56" s="614"/>
      <c r="AI56" s="614"/>
      <c r="AJ56" s="614"/>
      <c r="AK56" s="614"/>
      <c r="AL56" s="614"/>
      <c r="AM56" s="614"/>
      <c r="AN56" s="614"/>
      <c r="AO56" s="614"/>
      <c r="AP56" s="614"/>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row>
    <row r="57" spans="1:68" x14ac:dyDescent="0.2">
      <c r="A57" s="614"/>
      <c r="B57" s="614"/>
      <c r="C57" s="614"/>
      <c r="D57" s="614"/>
      <c r="E57" s="614"/>
      <c r="F57" s="614"/>
      <c r="G57" s="615"/>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c r="AG57" s="614"/>
      <c r="AH57" s="614"/>
      <c r="AI57" s="614"/>
      <c r="AJ57" s="614"/>
      <c r="AK57" s="614"/>
      <c r="AL57" s="614"/>
      <c r="AM57" s="614"/>
      <c r="AN57" s="614"/>
      <c r="AO57" s="614"/>
      <c r="AP57" s="614"/>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row>
    <row r="58" spans="1:68" x14ac:dyDescent="0.2">
      <c r="A58" s="614"/>
      <c r="B58" s="614"/>
      <c r="C58" s="614"/>
      <c r="D58" s="614"/>
      <c r="E58" s="614"/>
      <c r="F58" s="614"/>
      <c r="G58" s="615"/>
      <c r="H58" s="614"/>
      <c r="I58" s="614"/>
      <c r="J58" s="614"/>
      <c r="K58" s="614"/>
      <c r="L58" s="614"/>
      <c r="M58" s="614"/>
      <c r="N58" s="614"/>
      <c r="O58" s="614"/>
      <c r="P58" s="614"/>
      <c r="Q58" s="614"/>
      <c r="R58" s="614"/>
      <c r="S58" s="614"/>
      <c r="T58" s="614"/>
      <c r="U58" s="614"/>
      <c r="V58" s="614"/>
      <c r="W58" s="614"/>
      <c r="X58" s="614"/>
      <c r="Y58" s="614"/>
      <c r="Z58" s="614"/>
      <c r="AA58" s="614"/>
      <c r="AB58" s="614"/>
      <c r="AC58" s="614"/>
      <c r="AD58" s="614"/>
      <c r="AE58" s="614"/>
      <c r="AF58" s="614"/>
      <c r="AG58" s="614"/>
      <c r="AH58" s="614"/>
      <c r="AI58" s="614"/>
      <c r="AJ58" s="614"/>
      <c r="AK58" s="614"/>
      <c r="AL58" s="614"/>
      <c r="AM58" s="614"/>
      <c r="AN58" s="614"/>
      <c r="AO58" s="614"/>
      <c r="AP58" s="614"/>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row>
    <row r="59" spans="1:68" x14ac:dyDescent="0.2">
      <c r="A59" s="614"/>
      <c r="B59" s="614"/>
      <c r="C59" s="614"/>
      <c r="D59" s="614"/>
      <c r="E59" s="614"/>
      <c r="F59" s="614"/>
      <c r="G59" s="615"/>
      <c r="H59" s="614"/>
      <c r="I59" s="614"/>
      <c r="J59" s="614"/>
      <c r="K59" s="614"/>
      <c r="L59" s="614"/>
      <c r="M59" s="614"/>
      <c r="N59" s="614"/>
      <c r="O59" s="614"/>
      <c r="P59" s="614"/>
      <c r="Q59" s="614"/>
      <c r="R59" s="614"/>
      <c r="S59" s="614"/>
      <c r="T59" s="614"/>
      <c r="U59" s="614"/>
      <c r="V59" s="614"/>
      <c r="W59" s="614"/>
      <c r="X59" s="614"/>
      <c r="Y59" s="614"/>
      <c r="Z59" s="614"/>
      <c r="AA59" s="614"/>
      <c r="AB59" s="614"/>
      <c r="AC59" s="614"/>
      <c r="AD59" s="614"/>
      <c r="AE59" s="614"/>
      <c r="AF59" s="614"/>
      <c r="AG59" s="614"/>
      <c r="AH59" s="614"/>
      <c r="AI59" s="614"/>
      <c r="AJ59" s="614"/>
      <c r="AK59" s="614"/>
      <c r="AL59" s="614"/>
      <c r="AM59" s="614"/>
      <c r="AN59" s="614"/>
      <c r="AO59" s="614"/>
      <c r="AP59" s="614"/>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row>
    <row r="60" spans="1:68" x14ac:dyDescent="0.2">
      <c r="A60" s="614"/>
      <c r="B60" s="614"/>
      <c r="C60" s="614"/>
      <c r="D60" s="614"/>
      <c r="E60" s="614"/>
      <c r="F60" s="614"/>
      <c r="G60" s="615"/>
      <c r="H60" s="614"/>
      <c r="I60" s="614"/>
      <c r="J60" s="614"/>
      <c r="K60" s="614"/>
      <c r="L60" s="614"/>
      <c r="M60" s="614"/>
      <c r="N60" s="614"/>
      <c r="O60" s="614"/>
      <c r="P60" s="614"/>
      <c r="Q60" s="614"/>
      <c r="R60" s="614"/>
      <c r="S60" s="614"/>
      <c r="T60" s="614"/>
      <c r="U60" s="614"/>
      <c r="V60" s="614"/>
      <c r="W60" s="614"/>
      <c r="X60" s="614"/>
      <c r="Y60" s="614"/>
      <c r="Z60" s="614"/>
      <c r="AA60" s="614"/>
      <c r="AB60" s="614"/>
      <c r="AC60" s="614"/>
      <c r="AD60" s="614"/>
      <c r="AE60" s="614"/>
      <c r="AF60" s="614"/>
      <c r="AG60" s="614"/>
      <c r="AH60" s="614"/>
      <c r="AI60" s="614"/>
      <c r="AJ60" s="614"/>
      <c r="AK60" s="614"/>
      <c r="AL60" s="614"/>
      <c r="AM60" s="614"/>
      <c r="AN60" s="614"/>
      <c r="AO60" s="614"/>
      <c r="AP60" s="614"/>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row>
    <row r="61" spans="1:68" x14ac:dyDescent="0.2">
      <c r="A61" s="614"/>
      <c r="B61" s="614"/>
      <c r="C61" s="614"/>
      <c r="D61" s="614"/>
      <c r="E61" s="614"/>
      <c r="F61" s="614"/>
      <c r="G61" s="615"/>
      <c r="H61" s="614"/>
      <c r="I61" s="614"/>
      <c r="J61" s="614"/>
      <c r="K61" s="614"/>
      <c r="L61" s="614"/>
      <c r="M61" s="614"/>
      <c r="N61" s="614"/>
      <c r="O61" s="614"/>
      <c r="P61" s="614"/>
      <c r="Q61" s="614"/>
      <c r="R61" s="614"/>
      <c r="S61" s="614"/>
      <c r="T61" s="614"/>
      <c r="U61" s="614"/>
      <c r="V61" s="614"/>
      <c r="W61" s="614"/>
      <c r="X61" s="614"/>
      <c r="Y61" s="614"/>
      <c r="Z61" s="614"/>
      <c r="AA61" s="614"/>
      <c r="AB61" s="614"/>
      <c r="AC61" s="614"/>
      <c r="AD61" s="614"/>
      <c r="AE61" s="614"/>
      <c r="AF61" s="614"/>
      <c r="AG61" s="614"/>
      <c r="AH61" s="614"/>
      <c r="AI61" s="614"/>
      <c r="AJ61" s="614"/>
      <c r="AK61" s="614"/>
      <c r="AL61" s="614"/>
      <c r="AM61" s="614"/>
      <c r="AN61" s="614"/>
      <c r="AO61" s="614"/>
      <c r="AP61" s="614"/>
      <c r="AQ61" s="616"/>
      <c r="AR61" s="616"/>
      <c r="AS61" s="616"/>
      <c r="AT61" s="616"/>
      <c r="AU61" s="616"/>
      <c r="AV61" s="616"/>
      <c r="AW61" s="616"/>
      <c r="AX61" s="616"/>
      <c r="AY61" s="616"/>
      <c r="AZ61" s="616"/>
      <c r="BA61" s="616"/>
      <c r="BB61" s="616"/>
      <c r="BC61" s="616"/>
      <c r="BD61" s="616"/>
      <c r="BE61" s="616"/>
      <c r="BF61" s="616"/>
      <c r="BG61" s="616"/>
      <c r="BH61" s="616"/>
      <c r="BI61" s="616"/>
      <c r="BJ61" s="616"/>
      <c r="BK61" s="616"/>
      <c r="BL61" s="616"/>
      <c r="BM61" s="616"/>
      <c r="BN61" s="616"/>
      <c r="BO61" s="616"/>
      <c r="BP61" s="616"/>
    </row>
    <row r="62" spans="1:68" x14ac:dyDescent="0.2">
      <c r="A62" s="614"/>
      <c r="B62" s="614"/>
      <c r="C62" s="614"/>
      <c r="D62" s="614"/>
      <c r="E62" s="614"/>
      <c r="F62" s="614"/>
      <c r="G62" s="615"/>
      <c r="H62" s="614"/>
      <c r="I62" s="614"/>
      <c r="J62" s="614"/>
      <c r="K62" s="614"/>
      <c r="L62" s="614"/>
      <c r="M62" s="614"/>
      <c r="N62" s="614"/>
      <c r="O62" s="614"/>
      <c r="P62" s="614"/>
      <c r="Q62" s="614"/>
      <c r="R62" s="614"/>
      <c r="S62" s="614"/>
      <c r="T62" s="614"/>
      <c r="U62" s="614"/>
      <c r="V62" s="614"/>
      <c r="W62" s="614"/>
      <c r="X62" s="614"/>
      <c r="Y62" s="614"/>
      <c r="Z62" s="614"/>
      <c r="AA62" s="614"/>
      <c r="AB62" s="614"/>
      <c r="AC62" s="614"/>
      <c r="AD62" s="614"/>
      <c r="AE62" s="614"/>
      <c r="AF62" s="614"/>
      <c r="AG62" s="614"/>
      <c r="AH62" s="614"/>
      <c r="AI62" s="614"/>
      <c r="AJ62" s="614"/>
      <c r="AK62" s="614"/>
      <c r="AL62" s="614"/>
      <c r="AM62" s="614"/>
      <c r="AN62" s="614"/>
      <c r="AO62" s="614"/>
      <c r="AP62" s="614"/>
      <c r="AQ62" s="616"/>
      <c r="AR62" s="616"/>
      <c r="AS62" s="616"/>
      <c r="AT62" s="616"/>
      <c r="AU62" s="616"/>
      <c r="AV62" s="616"/>
      <c r="AW62" s="616"/>
      <c r="AX62" s="616"/>
      <c r="AY62" s="616"/>
      <c r="AZ62" s="616"/>
      <c r="BA62" s="616"/>
      <c r="BB62" s="616"/>
      <c r="BC62" s="616"/>
      <c r="BD62" s="616"/>
      <c r="BE62" s="616"/>
      <c r="BF62" s="616"/>
      <c r="BG62" s="616"/>
      <c r="BH62" s="616"/>
      <c r="BI62" s="616"/>
      <c r="BJ62" s="616"/>
      <c r="BK62" s="616"/>
      <c r="BL62" s="616"/>
      <c r="BM62" s="616"/>
      <c r="BN62" s="616"/>
      <c r="BO62" s="616"/>
      <c r="BP62" s="616"/>
    </row>
    <row r="63" spans="1:68" x14ac:dyDescent="0.2">
      <c r="A63" s="614"/>
      <c r="B63" s="614"/>
      <c r="C63" s="614"/>
      <c r="D63" s="614"/>
      <c r="E63" s="614"/>
      <c r="F63" s="614"/>
      <c r="G63" s="615"/>
      <c r="H63" s="614"/>
      <c r="I63" s="614"/>
      <c r="J63" s="614"/>
      <c r="K63" s="614"/>
      <c r="L63" s="614"/>
      <c r="M63" s="614"/>
      <c r="N63" s="614"/>
      <c r="O63" s="614"/>
      <c r="P63" s="614"/>
      <c r="Q63" s="614"/>
      <c r="R63" s="614"/>
      <c r="S63" s="614"/>
      <c r="T63" s="614"/>
      <c r="U63" s="614"/>
      <c r="V63" s="614"/>
      <c r="W63" s="614"/>
      <c r="X63" s="614"/>
      <c r="Y63" s="614"/>
      <c r="Z63" s="614"/>
      <c r="AA63" s="614"/>
      <c r="AB63" s="614"/>
      <c r="AC63" s="614"/>
      <c r="AD63" s="614"/>
      <c r="AE63" s="614"/>
      <c r="AF63" s="614"/>
      <c r="AG63" s="614"/>
      <c r="AH63" s="614"/>
      <c r="AI63" s="614"/>
      <c r="AJ63" s="614"/>
      <c r="AK63" s="614"/>
      <c r="AL63" s="614"/>
      <c r="AM63" s="614"/>
      <c r="AN63" s="614"/>
      <c r="AO63" s="614"/>
      <c r="AP63" s="614"/>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row>
    <row r="64" spans="1:68" x14ac:dyDescent="0.2">
      <c r="A64" s="614"/>
      <c r="B64" s="614"/>
      <c r="C64" s="614"/>
      <c r="D64" s="614"/>
      <c r="E64" s="614"/>
      <c r="F64" s="614"/>
      <c r="G64" s="615"/>
      <c r="H64" s="614"/>
      <c r="I64" s="614"/>
      <c r="J64" s="614"/>
      <c r="K64" s="614"/>
      <c r="L64" s="614"/>
      <c r="M64" s="614"/>
      <c r="N64" s="614"/>
      <c r="O64" s="614"/>
      <c r="P64" s="614"/>
      <c r="Q64" s="614"/>
      <c r="R64" s="614"/>
      <c r="S64" s="614"/>
      <c r="T64" s="614"/>
      <c r="U64" s="614"/>
      <c r="V64" s="614"/>
      <c r="W64" s="614"/>
      <c r="X64" s="614"/>
      <c r="Y64" s="614"/>
      <c r="Z64" s="614"/>
      <c r="AA64" s="614"/>
      <c r="AB64" s="614"/>
      <c r="AC64" s="614"/>
      <c r="AD64" s="614"/>
      <c r="AE64" s="614"/>
      <c r="AF64" s="614"/>
      <c r="AG64" s="614"/>
      <c r="AH64" s="614"/>
      <c r="AI64" s="614"/>
      <c r="AJ64" s="614"/>
      <c r="AK64" s="614"/>
      <c r="AL64" s="614"/>
      <c r="AM64" s="614"/>
      <c r="AN64" s="614"/>
      <c r="AO64" s="614"/>
      <c r="AP64" s="614"/>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row>
    <row r="65" spans="1:68" x14ac:dyDescent="0.2">
      <c r="A65" s="614"/>
      <c r="B65" s="614"/>
      <c r="C65" s="614"/>
      <c r="D65" s="614"/>
      <c r="E65" s="614"/>
      <c r="F65" s="614"/>
      <c r="G65" s="615"/>
      <c r="H65" s="614"/>
      <c r="I65" s="614"/>
      <c r="J65" s="614"/>
      <c r="K65" s="614"/>
      <c r="L65" s="614"/>
      <c r="M65" s="614"/>
      <c r="N65" s="614"/>
      <c r="O65" s="614"/>
      <c r="P65" s="614"/>
      <c r="Q65" s="614"/>
      <c r="R65" s="614"/>
      <c r="S65" s="614"/>
      <c r="T65" s="614"/>
      <c r="U65" s="614"/>
      <c r="V65" s="614"/>
      <c r="W65" s="614"/>
      <c r="X65" s="614"/>
      <c r="Y65" s="614"/>
      <c r="Z65" s="614"/>
      <c r="AA65" s="614"/>
      <c r="AB65" s="614"/>
      <c r="AC65" s="614"/>
      <c r="AD65" s="614"/>
      <c r="AE65" s="614"/>
      <c r="AF65" s="614"/>
      <c r="AG65" s="614"/>
      <c r="AH65" s="614"/>
      <c r="AI65" s="614"/>
      <c r="AJ65" s="614"/>
      <c r="AK65" s="614"/>
      <c r="AL65" s="614"/>
      <c r="AM65" s="614"/>
      <c r="AN65" s="614"/>
      <c r="AO65" s="614"/>
      <c r="AP65" s="614"/>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row>
    <row r="66" spans="1:68" x14ac:dyDescent="0.2">
      <c r="A66" s="614"/>
      <c r="B66" s="614"/>
      <c r="C66" s="614"/>
      <c r="D66" s="614"/>
      <c r="E66" s="614"/>
      <c r="F66" s="614"/>
      <c r="G66" s="615"/>
      <c r="H66" s="614"/>
      <c r="I66" s="614"/>
      <c r="J66" s="614"/>
      <c r="K66" s="614"/>
      <c r="L66" s="614"/>
      <c r="M66" s="614"/>
      <c r="N66" s="614"/>
      <c r="O66" s="614"/>
      <c r="P66" s="614"/>
      <c r="Q66" s="614"/>
      <c r="R66" s="614"/>
      <c r="S66" s="614"/>
      <c r="T66" s="614"/>
      <c r="U66" s="614"/>
      <c r="V66" s="614"/>
      <c r="W66" s="614"/>
      <c r="X66" s="614"/>
      <c r="Y66" s="614"/>
      <c r="Z66" s="614"/>
      <c r="AA66" s="614"/>
      <c r="AB66" s="614"/>
      <c r="AC66" s="614"/>
      <c r="AD66" s="614"/>
      <c r="AE66" s="614"/>
      <c r="AF66" s="614"/>
      <c r="AG66" s="614"/>
      <c r="AH66" s="614"/>
      <c r="AI66" s="614"/>
      <c r="AJ66" s="614"/>
      <c r="AK66" s="614"/>
      <c r="AL66" s="614"/>
      <c r="AM66" s="614"/>
      <c r="AN66" s="614"/>
      <c r="AO66" s="614"/>
      <c r="AP66" s="614"/>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row>
    <row r="67" spans="1:68" x14ac:dyDescent="0.2">
      <c r="A67" s="614"/>
      <c r="B67" s="614"/>
      <c r="C67" s="614"/>
      <c r="D67" s="614"/>
      <c r="E67" s="614"/>
      <c r="F67" s="614"/>
      <c r="G67" s="615"/>
      <c r="H67" s="614"/>
      <c r="I67" s="614"/>
      <c r="J67" s="614"/>
      <c r="K67" s="614"/>
      <c r="L67" s="614"/>
      <c r="M67" s="614"/>
      <c r="N67" s="614"/>
      <c r="O67" s="614"/>
      <c r="P67" s="614"/>
      <c r="Q67" s="614"/>
      <c r="R67" s="614"/>
      <c r="S67" s="614"/>
      <c r="T67" s="614"/>
      <c r="U67" s="614"/>
      <c r="V67" s="614"/>
      <c r="W67" s="614"/>
      <c r="X67" s="614"/>
      <c r="Y67" s="614"/>
      <c r="Z67" s="614"/>
      <c r="AA67" s="614"/>
      <c r="AB67" s="614"/>
      <c r="AC67" s="614"/>
      <c r="AD67" s="614"/>
      <c r="AE67" s="614"/>
      <c r="AF67" s="614"/>
      <c r="AG67" s="614"/>
      <c r="AH67" s="614"/>
      <c r="AI67" s="614"/>
      <c r="AJ67" s="614"/>
      <c r="AK67" s="614"/>
      <c r="AL67" s="614"/>
      <c r="AM67" s="614"/>
      <c r="AN67" s="614"/>
      <c r="AO67" s="614"/>
      <c r="AP67" s="614"/>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row>
    <row r="68" spans="1:68" x14ac:dyDescent="0.2">
      <c r="A68" s="614"/>
      <c r="B68" s="614"/>
      <c r="C68" s="614"/>
      <c r="D68" s="614"/>
      <c r="E68" s="614"/>
      <c r="F68" s="614"/>
      <c r="G68" s="615"/>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c r="AI68" s="614"/>
      <c r="AJ68" s="614"/>
      <c r="AK68" s="614"/>
      <c r="AL68" s="614"/>
      <c r="AM68" s="614"/>
      <c r="AN68" s="614"/>
      <c r="AO68" s="614"/>
      <c r="AP68" s="614"/>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row>
    <row r="69" spans="1:68" x14ac:dyDescent="0.2">
      <c r="A69" s="614"/>
      <c r="B69" s="614"/>
      <c r="C69" s="614"/>
      <c r="D69" s="614"/>
      <c r="E69" s="614"/>
      <c r="F69" s="614"/>
      <c r="G69" s="615"/>
      <c r="H69" s="614"/>
      <c r="I69" s="614"/>
      <c r="J69" s="614"/>
      <c r="K69" s="614"/>
      <c r="L69" s="614"/>
      <c r="M69" s="614"/>
      <c r="N69" s="614"/>
      <c r="O69" s="614"/>
      <c r="P69" s="614"/>
      <c r="Q69" s="614"/>
      <c r="R69" s="614"/>
      <c r="S69" s="614"/>
      <c r="T69" s="614"/>
      <c r="U69" s="614"/>
      <c r="V69" s="614"/>
      <c r="W69" s="614"/>
      <c r="X69" s="614"/>
      <c r="Y69" s="614"/>
      <c r="Z69" s="614"/>
      <c r="AA69" s="614"/>
      <c r="AB69" s="614"/>
      <c r="AC69" s="614"/>
      <c r="AD69" s="614"/>
      <c r="AE69" s="614"/>
      <c r="AF69" s="614"/>
      <c r="AG69" s="614"/>
      <c r="AH69" s="614"/>
      <c r="AI69" s="614"/>
      <c r="AJ69" s="614"/>
      <c r="AK69" s="614"/>
      <c r="AL69" s="614"/>
      <c r="AM69" s="614"/>
      <c r="AN69" s="614"/>
      <c r="AO69" s="614"/>
      <c r="AP69" s="614"/>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row>
    <row r="70" spans="1:68" x14ac:dyDescent="0.2">
      <c r="A70" s="614"/>
      <c r="B70" s="614"/>
      <c r="C70" s="614"/>
      <c r="D70" s="614"/>
      <c r="E70" s="614"/>
      <c r="F70" s="614"/>
      <c r="G70" s="615"/>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4"/>
      <c r="AP70" s="614"/>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row>
    <row r="71" spans="1:68" x14ac:dyDescent="0.2">
      <c r="A71" s="614"/>
      <c r="B71" s="614"/>
      <c r="C71" s="614"/>
      <c r="D71" s="614"/>
      <c r="E71" s="614"/>
      <c r="F71" s="614"/>
      <c r="G71" s="615"/>
      <c r="H71" s="614"/>
      <c r="I71" s="614"/>
      <c r="J71" s="614"/>
      <c r="K71" s="614"/>
      <c r="L71" s="614"/>
      <c r="M71" s="614"/>
      <c r="N71" s="614"/>
      <c r="O71" s="614"/>
      <c r="P71" s="614"/>
      <c r="Q71" s="614"/>
      <c r="R71" s="614"/>
      <c r="S71" s="614"/>
      <c r="T71" s="614"/>
      <c r="U71" s="614"/>
      <c r="V71" s="614"/>
      <c r="W71" s="614"/>
      <c r="X71" s="614"/>
      <c r="Y71" s="614"/>
      <c r="Z71" s="614"/>
      <c r="AA71" s="614"/>
      <c r="AB71" s="614"/>
      <c r="AC71" s="614"/>
      <c r="AD71" s="614"/>
      <c r="AE71" s="614"/>
      <c r="AF71" s="614"/>
      <c r="AG71" s="614"/>
      <c r="AH71" s="614"/>
      <c r="AI71" s="614"/>
      <c r="AJ71" s="614"/>
      <c r="AK71" s="614"/>
      <c r="AL71" s="614"/>
      <c r="AM71" s="614"/>
      <c r="AN71" s="614"/>
      <c r="AO71" s="614"/>
      <c r="AP71" s="614"/>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row>
    <row r="72" spans="1:68" x14ac:dyDescent="0.2">
      <c r="A72" s="614"/>
      <c r="B72" s="614"/>
      <c r="C72" s="614"/>
      <c r="D72" s="614"/>
      <c r="E72" s="614"/>
      <c r="F72" s="614"/>
      <c r="G72" s="615"/>
      <c r="H72" s="614"/>
      <c r="I72" s="614"/>
      <c r="J72" s="614"/>
      <c r="K72" s="614"/>
      <c r="L72" s="614"/>
      <c r="M72" s="614"/>
      <c r="N72" s="614"/>
      <c r="O72" s="614"/>
      <c r="P72" s="614"/>
      <c r="Q72" s="614"/>
      <c r="R72" s="614"/>
      <c r="S72" s="614"/>
      <c r="T72" s="614"/>
      <c r="U72" s="614"/>
      <c r="V72" s="614"/>
      <c r="W72" s="614"/>
      <c r="X72" s="614"/>
      <c r="Y72" s="614"/>
      <c r="Z72" s="614"/>
      <c r="AA72" s="614"/>
      <c r="AB72" s="614"/>
      <c r="AC72" s="614"/>
      <c r="AD72" s="614"/>
      <c r="AE72" s="614"/>
      <c r="AF72" s="614"/>
      <c r="AG72" s="614"/>
      <c r="AH72" s="614"/>
      <c r="AI72" s="614"/>
      <c r="AJ72" s="614"/>
      <c r="AK72" s="614"/>
      <c r="AL72" s="614"/>
      <c r="AM72" s="614"/>
      <c r="AN72" s="614"/>
      <c r="AO72" s="614"/>
      <c r="AP72" s="614"/>
      <c r="AQ72" s="616"/>
      <c r="AR72" s="616"/>
      <c r="AS72" s="616"/>
      <c r="AT72" s="616"/>
      <c r="AU72" s="616"/>
      <c r="AV72" s="616"/>
      <c r="AW72" s="616"/>
      <c r="AX72" s="616"/>
      <c r="AY72" s="616"/>
      <c r="AZ72" s="616"/>
      <c r="BA72" s="616"/>
      <c r="BB72" s="616"/>
      <c r="BC72" s="616"/>
      <c r="BD72" s="616"/>
      <c r="BE72" s="616"/>
      <c r="BF72" s="616"/>
      <c r="BG72" s="616"/>
      <c r="BH72" s="616"/>
      <c r="BI72" s="616"/>
      <c r="BJ72" s="616"/>
      <c r="BK72" s="616"/>
      <c r="BL72" s="616"/>
      <c r="BM72" s="616"/>
      <c r="BN72" s="616"/>
      <c r="BO72" s="616"/>
      <c r="BP72" s="616"/>
    </row>
    <row r="73" spans="1:68" x14ac:dyDescent="0.2">
      <c r="A73" s="614"/>
      <c r="B73" s="614"/>
      <c r="C73" s="614"/>
      <c r="D73" s="614"/>
      <c r="E73" s="614"/>
      <c r="F73" s="614"/>
      <c r="G73" s="615"/>
      <c r="H73" s="614"/>
      <c r="I73" s="614"/>
      <c r="J73" s="614"/>
      <c r="K73" s="614"/>
      <c r="L73" s="614"/>
      <c r="M73" s="614"/>
      <c r="N73" s="614"/>
      <c r="O73" s="614"/>
      <c r="P73" s="614"/>
      <c r="Q73" s="614"/>
      <c r="R73" s="614"/>
      <c r="S73" s="614"/>
      <c r="T73" s="614"/>
      <c r="U73" s="614"/>
      <c r="V73" s="614"/>
      <c r="W73" s="614"/>
      <c r="X73" s="614"/>
      <c r="Y73" s="614"/>
      <c r="Z73" s="614"/>
      <c r="AA73" s="614"/>
      <c r="AB73" s="614"/>
      <c r="AC73" s="614"/>
      <c r="AD73" s="614"/>
      <c r="AE73" s="614"/>
      <c r="AF73" s="614"/>
      <c r="AG73" s="614"/>
      <c r="AH73" s="614"/>
      <c r="AI73" s="614"/>
      <c r="AJ73" s="614"/>
      <c r="AK73" s="614"/>
      <c r="AL73" s="614"/>
      <c r="AM73" s="614"/>
      <c r="AN73" s="614"/>
      <c r="AO73" s="614"/>
      <c r="AP73" s="614"/>
      <c r="AQ73" s="616"/>
      <c r="AR73" s="616"/>
      <c r="AS73" s="616"/>
      <c r="AT73" s="616"/>
      <c r="AU73" s="616"/>
      <c r="AV73" s="616"/>
      <c r="AW73" s="616"/>
      <c r="AX73" s="616"/>
      <c r="AY73" s="616"/>
      <c r="AZ73" s="616"/>
      <c r="BA73" s="616"/>
      <c r="BB73" s="616"/>
      <c r="BC73" s="616"/>
      <c r="BD73" s="616"/>
      <c r="BE73" s="616"/>
      <c r="BF73" s="616"/>
      <c r="BG73" s="616"/>
      <c r="BH73" s="616"/>
      <c r="BI73" s="616"/>
      <c r="BJ73" s="616"/>
      <c r="BK73" s="616"/>
      <c r="BL73" s="616"/>
      <c r="BM73" s="616"/>
      <c r="BN73" s="616"/>
      <c r="BO73" s="616"/>
      <c r="BP73" s="616"/>
    </row>
    <row r="74" spans="1:68" x14ac:dyDescent="0.2">
      <c r="A74" s="614"/>
      <c r="B74" s="614"/>
      <c r="C74" s="614"/>
      <c r="D74" s="614"/>
      <c r="E74" s="614"/>
      <c r="F74" s="614"/>
      <c r="G74" s="615"/>
      <c r="H74" s="614"/>
      <c r="I74" s="614"/>
      <c r="J74" s="614"/>
      <c r="K74" s="614"/>
      <c r="L74" s="614"/>
      <c r="M74" s="614"/>
      <c r="N74" s="614"/>
      <c r="O74" s="614"/>
      <c r="P74" s="614"/>
      <c r="Q74" s="614"/>
      <c r="R74" s="614"/>
      <c r="S74" s="614"/>
      <c r="T74" s="614"/>
      <c r="U74" s="614"/>
      <c r="V74" s="614"/>
      <c r="W74" s="614"/>
      <c r="X74" s="614"/>
      <c r="Y74" s="614"/>
      <c r="Z74" s="614"/>
      <c r="AA74" s="614"/>
      <c r="AB74" s="614"/>
      <c r="AC74" s="614"/>
      <c r="AD74" s="614"/>
      <c r="AE74" s="614"/>
      <c r="AF74" s="614"/>
      <c r="AG74" s="614"/>
      <c r="AH74" s="614"/>
      <c r="AI74" s="614"/>
      <c r="AJ74" s="614"/>
      <c r="AK74" s="614"/>
      <c r="AL74" s="614"/>
      <c r="AM74" s="614"/>
      <c r="AN74" s="614"/>
      <c r="AO74" s="614"/>
      <c r="AP74" s="614"/>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row>
    <row r="75" spans="1:68" x14ac:dyDescent="0.2">
      <c r="A75" s="614"/>
      <c r="B75" s="614"/>
      <c r="C75" s="614"/>
      <c r="D75" s="614"/>
      <c r="E75" s="614"/>
      <c r="F75" s="614"/>
      <c r="G75" s="615"/>
      <c r="H75" s="614"/>
      <c r="I75" s="614"/>
      <c r="J75" s="614"/>
      <c r="K75" s="614"/>
      <c r="L75" s="614"/>
      <c r="M75" s="614"/>
      <c r="N75" s="614"/>
      <c r="O75" s="614"/>
      <c r="P75" s="614"/>
      <c r="Q75" s="614"/>
      <c r="R75" s="614"/>
      <c r="S75" s="614"/>
      <c r="T75" s="614"/>
      <c r="U75" s="614"/>
      <c r="V75" s="614"/>
      <c r="W75" s="614"/>
      <c r="X75" s="614"/>
      <c r="Y75" s="614"/>
      <c r="Z75" s="614"/>
      <c r="AA75" s="614"/>
      <c r="AB75" s="614"/>
      <c r="AC75" s="614"/>
      <c r="AD75" s="614"/>
      <c r="AE75" s="614"/>
      <c r="AF75" s="614"/>
      <c r="AG75" s="614"/>
      <c r="AH75" s="614"/>
      <c r="AI75" s="614"/>
      <c r="AJ75" s="614"/>
      <c r="AK75" s="614"/>
      <c r="AL75" s="614"/>
      <c r="AM75" s="614"/>
      <c r="AN75" s="614"/>
      <c r="AO75" s="614"/>
      <c r="AP75" s="614"/>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row>
    <row r="76" spans="1:68" x14ac:dyDescent="0.2">
      <c r="A76" s="614"/>
      <c r="B76" s="614"/>
      <c r="C76" s="614"/>
      <c r="D76" s="614"/>
      <c r="E76" s="614"/>
      <c r="F76" s="614"/>
      <c r="G76" s="615"/>
      <c r="H76" s="614"/>
      <c r="I76" s="614"/>
      <c r="J76" s="614"/>
      <c r="K76" s="614"/>
      <c r="L76" s="614"/>
      <c r="M76" s="614"/>
      <c r="N76" s="614"/>
      <c r="O76" s="614"/>
      <c r="P76" s="614"/>
      <c r="Q76" s="614"/>
      <c r="R76" s="614"/>
      <c r="S76" s="614"/>
      <c r="T76" s="614"/>
      <c r="U76" s="614"/>
      <c r="V76" s="614"/>
      <c r="W76" s="614"/>
      <c r="X76" s="614"/>
      <c r="Y76" s="614"/>
      <c r="Z76" s="614"/>
      <c r="AA76" s="614"/>
      <c r="AB76" s="614"/>
      <c r="AC76" s="614"/>
      <c r="AD76" s="614"/>
      <c r="AE76" s="614"/>
      <c r="AF76" s="614"/>
      <c r="AG76" s="614"/>
      <c r="AH76" s="614"/>
      <c r="AI76" s="614"/>
      <c r="AJ76" s="614"/>
      <c r="AK76" s="614"/>
      <c r="AL76" s="614"/>
      <c r="AM76" s="614"/>
      <c r="AN76" s="614"/>
      <c r="AO76" s="614"/>
      <c r="AP76" s="614"/>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row>
    <row r="77" spans="1:68" x14ac:dyDescent="0.2">
      <c r="A77" s="614"/>
      <c r="B77" s="614"/>
      <c r="C77" s="614"/>
      <c r="D77" s="614"/>
      <c r="E77" s="614"/>
      <c r="F77" s="614"/>
      <c r="G77" s="615"/>
      <c r="H77" s="614"/>
      <c r="I77" s="614"/>
      <c r="J77" s="614"/>
      <c r="K77" s="614"/>
      <c r="L77" s="614"/>
      <c r="M77" s="614"/>
      <c r="N77" s="614"/>
      <c r="O77" s="614"/>
      <c r="P77" s="614"/>
      <c r="Q77" s="614"/>
      <c r="R77" s="614"/>
      <c r="S77" s="614"/>
      <c r="T77" s="614"/>
      <c r="U77" s="614"/>
      <c r="V77" s="614"/>
      <c r="W77" s="614"/>
      <c r="X77" s="614"/>
      <c r="Y77" s="614"/>
      <c r="Z77" s="614"/>
      <c r="AA77" s="614"/>
      <c r="AB77" s="614"/>
      <c r="AC77" s="614"/>
      <c r="AD77" s="614"/>
      <c r="AE77" s="614"/>
      <c r="AF77" s="614"/>
      <c r="AG77" s="614"/>
      <c r="AH77" s="614"/>
      <c r="AI77" s="614"/>
      <c r="AJ77" s="614"/>
      <c r="AK77" s="614"/>
      <c r="AL77" s="614"/>
      <c r="AM77" s="614"/>
      <c r="AN77" s="614"/>
      <c r="AO77" s="614"/>
      <c r="AP77" s="614"/>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row>
    <row r="78" spans="1:68" s="64" customFormat="1" ht="14.25" customHeight="1" x14ac:dyDescent="0.2">
      <c r="A78" s="614"/>
      <c r="B78" s="614"/>
      <c r="C78" s="614"/>
      <c r="D78" s="614"/>
      <c r="E78" s="614"/>
      <c r="F78" s="614"/>
      <c r="G78" s="615"/>
      <c r="H78" s="614"/>
      <c r="I78" s="614"/>
      <c r="J78" s="614"/>
      <c r="K78" s="614"/>
      <c r="L78" s="614"/>
      <c r="M78" s="614"/>
      <c r="N78" s="614"/>
      <c r="O78" s="614"/>
      <c r="P78" s="614"/>
      <c r="Q78" s="614"/>
      <c r="R78" s="614"/>
      <c r="S78" s="614"/>
      <c r="T78" s="614"/>
      <c r="U78" s="614"/>
      <c r="V78" s="614"/>
      <c r="W78" s="614"/>
      <c r="X78" s="614"/>
      <c r="Y78" s="614"/>
      <c r="Z78" s="614"/>
      <c r="AA78" s="614"/>
      <c r="AB78" s="614"/>
      <c r="AC78" s="614"/>
      <c r="AD78" s="614"/>
      <c r="AE78" s="614"/>
      <c r="AF78" s="614"/>
      <c r="AG78" s="614"/>
      <c r="AH78" s="614"/>
      <c r="AI78" s="614"/>
      <c r="AJ78" s="614"/>
      <c r="AK78" s="614"/>
      <c r="AL78" s="614"/>
      <c r="AM78" s="614"/>
      <c r="AN78" s="614"/>
      <c r="AO78" s="614"/>
      <c r="AP78" s="614"/>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4"/>
      <c r="BM78" s="614"/>
      <c r="BN78" s="614"/>
      <c r="BO78" s="614"/>
      <c r="BP78" s="614"/>
    </row>
    <row r="79" spans="1:68" s="64" customFormat="1" ht="12" customHeight="1" x14ac:dyDescent="0.2">
      <c r="A79" s="614"/>
      <c r="B79" s="614"/>
      <c r="C79" s="614"/>
      <c r="D79" s="614"/>
      <c r="E79" s="614"/>
      <c r="F79" s="614"/>
      <c r="G79" s="615"/>
      <c r="H79" s="614"/>
      <c r="I79" s="614"/>
      <c r="J79" s="614"/>
      <c r="K79" s="614"/>
      <c r="L79" s="614"/>
      <c r="M79" s="614"/>
      <c r="N79" s="614"/>
      <c r="O79" s="614"/>
      <c r="P79" s="614"/>
      <c r="Q79" s="614"/>
      <c r="R79" s="614"/>
      <c r="S79" s="614"/>
      <c r="T79" s="614"/>
      <c r="U79" s="614"/>
      <c r="V79" s="614"/>
      <c r="W79" s="614"/>
      <c r="X79" s="614"/>
      <c r="Y79" s="614"/>
      <c r="Z79" s="614"/>
      <c r="AA79" s="614"/>
      <c r="AB79" s="614"/>
      <c r="AC79" s="614"/>
      <c r="AD79" s="614"/>
      <c r="AE79" s="614"/>
      <c r="AF79" s="614"/>
      <c r="AG79" s="614"/>
      <c r="AH79" s="614"/>
      <c r="AI79" s="614"/>
      <c r="AJ79" s="614"/>
      <c r="AK79" s="614"/>
      <c r="AL79" s="614"/>
      <c r="AM79" s="614"/>
      <c r="AN79" s="614"/>
      <c r="AO79" s="614"/>
      <c r="AP79" s="614"/>
      <c r="AQ79" s="616"/>
      <c r="AR79" s="616"/>
      <c r="AS79" s="616"/>
      <c r="AT79" s="616"/>
      <c r="AU79" s="616"/>
      <c r="AV79" s="616"/>
      <c r="AW79" s="616"/>
      <c r="AX79" s="616"/>
      <c r="AY79" s="616"/>
      <c r="AZ79" s="616"/>
      <c r="BA79" s="616"/>
      <c r="BB79" s="616"/>
      <c r="BC79" s="616"/>
      <c r="BD79" s="616"/>
      <c r="BE79" s="616"/>
      <c r="BF79" s="616"/>
      <c r="BG79" s="616"/>
      <c r="BH79" s="616"/>
      <c r="BI79" s="616"/>
      <c r="BJ79" s="616"/>
      <c r="BK79" s="616"/>
      <c r="BL79" s="614"/>
      <c r="BM79" s="614"/>
      <c r="BN79" s="614"/>
      <c r="BO79" s="614"/>
      <c r="BP79" s="614"/>
    </row>
    <row r="80" spans="1:68" x14ac:dyDescent="0.2">
      <c r="A80" s="614"/>
      <c r="B80" s="614"/>
      <c r="C80" s="614"/>
      <c r="D80" s="614"/>
      <c r="E80" s="614"/>
      <c r="F80" s="614"/>
      <c r="G80" s="615"/>
      <c r="H80" s="614"/>
      <c r="I80" s="614"/>
      <c r="J80" s="614"/>
      <c r="K80" s="614"/>
      <c r="L80" s="614"/>
      <c r="M80" s="614"/>
      <c r="N80" s="614"/>
      <c r="O80" s="614"/>
      <c r="P80" s="614"/>
      <c r="Q80" s="614"/>
      <c r="R80" s="614"/>
      <c r="S80" s="614"/>
      <c r="T80" s="614"/>
      <c r="U80" s="614"/>
      <c r="V80" s="614"/>
      <c r="W80" s="614"/>
      <c r="X80" s="614"/>
      <c r="Y80" s="614"/>
      <c r="Z80" s="614"/>
      <c r="AA80" s="614"/>
      <c r="AB80" s="614"/>
      <c r="AC80" s="614"/>
      <c r="AD80" s="614"/>
      <c r="AE80" s="614"/>
      <c r="AF80" s="614"/>
      <c r="AG80" s="614"/>
      <c r="AH80" s="614"/>
      <c r="AI80" s="614"/>
      <c r="AJ80" s="614"/>
      <c r="AK80" s="614"/>
      <c r="AL80" s="614"/>
      <c r="AM80" s="614"/>
      <c r="AN80" s="614"/>
      <c r="AO80" s="614"/>
      <c r="AP80" s="614"/>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row>
    <row r="81" spans="1:68" s="64" customFormat="1" ht="14.25" customHeight="1" x14ac:dyDescent="0.2">
      <c r="A81" s="614"/>
      <c r="B81" s="614"/>
      <c r="C81" s="614"/>
      <c r="D81" s="614"/>
      <c r="E81" s="614"/>
      <c r="F81" s="614"/>
      <c r="G81" s="615"/>
      <c r="H81" s="614"/>
      <c r="I81" s="614"/>
      <c r="J81" s="614"/>
      <c r="K81" s="614"/>
      <c r="L81" s="614"/>
      <c r="M81" s="614"/>
      <c r="N81" s="614"/>
      <c r="O81" s="614"/>
      <c r="P81" s="614"/>
      <c r="Q81" s="614"/>
      <c r="R81" s="614"/>
      <c r="S81" s="614"/>
      <c r="T81" s="614"/>
      <c r="U81" s="614"/>
      <c r="V81" s="614"/>
      <c r="W81" s="614"/>
      <c r="X81" s="614"/>
      <c r="Y81" s="614"/>
      <c r="Z81" s="614"/>
      <c r="AA81" s="614"/>
      <c r="AB81" s="614"/>
      <c r="AC81" s="614"/>
      <c r="AD81" s="614"/>
      <c r="AE81" s="614"/>
      <c r="AF81" s="614"/>
      <c r="AG81" s="614"/>
      <c r="AH81" s="614"/>
      <c r="AI81" s="614"/>
      <c r="AJ81" s="614"/>
      <c r="AK81" s="614"/>
      <c r="AL81" s="614"/>
      <c r="AM81" s="614"/>
      <c r="AN81" s="614"/>
      <c r="AO81" s="614"/>
      <c r="AP81" s="614"/>
      <c r="AQ81" s="616"/>
      <c r="AR81" s="616"/>
      <c r="AS81" s="616"/>
      <c r="AT81" s="616"/>
      <c r="AU81" s="616"/>
      <c r="AV81" s="616"/>
      <c r="AW81" s="616"/>
      <c r="AX81" s="616"/>
      <c r="AY81" s="616"/>
      <c r="AZ81" s="616"/>
      <c r="BA81" s="616"/>
      <c r="BB81" s="616"/>
      <c r="BC81" s="616"/>
      <c r="BD81" s="616"/>
      <c r="BE81" s="616"/>
      <c r="BF81" s="616"/>
      <c r="BG81" s="616"/>
      <c r="BH81" s="616"/>
      <c r="BI81" s="616"/>
      <c r="BJ81" s="616"/>
      <c r="BK81" s="616"/>
      <c r="BL81" s="614"/>
      <c r="BM81" s="614"/>
      <c r="BN81" s="614"/>
      <c r="BO81" s="614"/>
      <c r="BP81" s="614"/>
    </row>
    <row r="82" spans="1:68" s="64" customFormat="1" ht="17.25" customHeight="1" x14ac:dyDescent="0.2">
      <c r="A82" s="614"/>
      <c r="B82" s="614"/>
      <c r="C82" s="614"/>
      <c r="D82" s="614"/>
      <c r="E82" s="614"/>
      <c r="F82" s="614"/>
      <c r="G82" s="615"/>
      <c r="H82" s="614"/>
      <c r="I82" s="614"/>
      <c r="J82" s="614"/>
      <c r="K82" s="614"/>
      <c r="L82" s="614"/>
      <c r="M82" s="614"/>
      <c r="N82" s="614"/>
      <c r="O82" s="614"/>
      <c r="P82" s="614"/>
      <c r="Q82" s="614"/>
      <c r="R82" s="614"/>
      <c r="S82" s="614"/>
      <c r="T82" s="614"/>
      <c r="U82" s="614"/>
      <c r="V82" s="614"/>
      <c r="W82" s="614"/>
      <c r="X82" s="614"/>
      <c r="Y82" s="614"/>
      <c r="Z82" s="614"/>
      <c r="AA82" s="614"/>
      <c r="AB82" s="614"/>
      <c r="AC82" s="614"/>
      <c r="AD82" s="614"/>
      <c r="AE82" s="614"/>
      <c r="AF82" s="614"/>
      <c r="AG82" s="614"/>
      <c r="AH82" s="614"/>
      <c r="AI82" s="614"/>
      <c r="AJ82" s="614"/>
      <c r="AK82" s="614"/>
      <c r="AL82" s="614"/>
      <c r="AM82" s="614"/>
      <c r="AN82" s="614"/>
      <c r="AO82" s="614"/>
      <c r="AP82" s="614"/>
      <c r="AQ82" s="616"/>
      <c r="AR82" s="616"/>
      <c r="AS82" s="616"/>
      <c r="AT82" s="616"/>
      <c r="AU82" s="616"/>
      <c r="AV82" s="616"/>
      <c r="AW82" s="616"/>
      <c r="AX82" s="616"/>
      <c r="AY82" s="616"/>
      <c r="AZ82" s="616"/>
      <c r="BA82" s="616"/>
      <c r="BB82" s="616"/>
      <c r="BC82" s="616"/>
      <c r="BD82" s="616"/>
      <c r="BE82" s="616"/>
      <c r="BF82" s="616"/>
      <c r="BG82" s="616"/>
      <c r="BH82" s="616"/>
      <c r="BI82" s="616"/>
      <c r="BJ82" s="616"/>
      <c r="BK82" s="616"/>
      <c r="BL82" s="614"/>
      <c r="BM82" s="614"/>
      <c r="BN82" s="614"/>
      <c r="BO82" s="614"/>
      <c r="BP82" s="614"/>
    </row>
    <row r="83" spans="1:68" x14ac:dyDescent="0.2">
      <c r="A83" s="614"/>
      <c r="B83" s="614"/>
      <c r="C83" s="614"/>
      <c r="D83" s="614"/>
      <c r="E83" s="614"/>
      <c r="F83" s="614"/>
      <c r="G83" s="615"/>
      <c r="H83" s="614"/>
      <c r="I83" s="614"/>
      <c r="J83" s="614"/>
      <c r="K83" s="614"/>
      <c r="L83" s="614"/>
      <c r="M83" s="614"/>
      <c r="N83" s="614"/>
      <c r="O83" s="614"/>
      <c r="P83" s="614"/>
      <c r="Q83" s="614"/>
      <c r="R83" s="614"/>
      <c r="S83" s="614"/>
      <c r="T83" s="614"/>
      <c r="U83" s="614"/>
      <c r="V83" s="614"/>
      <c r="W83" s="614"/>
      <c r="X83" s="614"/>
      <c r="Y83" s="614"/>
      <c r="Z83" s="614"/>
      <c r="AA83" s="614"/>
      <c r="AB83" s="614"/>
      <c r="AC83" s="614"/>
      <c r="AD83" s="614"/>
      <c r="AE83" s="614"/>
      <c r="AF83" s="614"/>
      <c r="AG83" s="614"/>
      <c r="AH83" s="614"/>
      <c r="AI83" s="614"/>
      <c r="AJ83" s="614"/>
      <c r="AK83" s="614"/>
      <c r="AL83" s="614"/>
      <c r="AM83" s="614"/>
      <c r="AN83" s="614"/>
      <c r="AO83" s="614"/>
      <c r="AP83" s="614"/>
      <c r="AQ83" s="616"/>
      <c r="AR83" s="616"/>
      <c r="AS83" s="616"/>
      <c r="AT83" s="616"/>
      <c r="AU83" s="616"/>
      <c r="AV83" s="616"/>
      <c r="AW83" s="616"/>
      <c r="AX83" s="616"/>
      <c r="AY83" s="616"/>
      <c r="AZ83" s="616"/>
      <c r="BA83" s="616"/>
      <c r="BB83" s="616"/>
      <c r="BC83" s="616"/>
      <c r="BD83" s="616"/>
      <c r="BE83" s="616"/>
      <c r="BF83" s="616"/>
      <c r="BG83" s="616"/>
      <c r="BH83" s="616"/>
      <c r="BI83" s="616"/>
      <c r="BJ83" s="616"/>
      <c r="BK83" s="616"/>
      <c r="BL83" s="616"/>
      <c r="BM83" s="616"/>
      <c r="BN83" s="616"/>
      <c r="BO83" s="616"/>
      <c r="BP83" s="616"/>
    </row>
    <row r="84" spans="1:68" x14ac:dyDescent="0.2">
      <c r="A84" s="614"/>
      <c r="B84" s="614"/>
      <c r="C84" s="614"/>
      <c r="D84" s="614"/>
      <c r="E84" s="614"/>
      <c r="F84" s="614"/>
      <c r="G84" s="615"/>
      <c r="H84" s="614"/>
      <c r="I84" s="614"/>
      <c r="J84" s="614"/>
      <c r="K84" s="614"/>
      <c r="L84" s="614"/>
      <c r="M84" s="614"/>
      <c r="N84" s="614"/>
      <c r="O84" s="614"/>
      <c r="P84" s="614"/>
      <c r="Q84" s="614"/>
      <c r="R84" s="614"/>
      <c r="S84" s="614"/>
      <c r="T84" s="614"/>
      <c r="U84" s="614"/>
      <c r="V84" s="614"/>
      <c r="W84" s="614"/>
      <c r="X84" s="614"/>
      <c r="Y84" s="614"/>
      <c r="Z84" s="614"/>
      <c r="AA84" s="614"/>
      <c r="AB84" s="614"/>
      <c r="AC84" s="614"/>
      <c r="AD84" s="614"/>
      <c r="AE84" s="614"/>
      <c r="AF84" s="614"/>
      <c r="AG84" s="614"/>
      <c r="AH84" s="614"/>
      <c r="AI84" s="614"/>
      <c r="AJ84" s="614"/>
      <c r="AK84" s="614"/>
      <c r="AL84" s="614"/>
      <c r="AM84" s="614"/>
      <c r="AN84" s="614"/>
      <c r="AO84" s="614"/>
      <c r="AP84" s="614"/>
      <c r="AQ84" s="616"/>
      <c r="AR84" s="616"/>
      <c r="AS84" s="616"/>
      <c r="AT84" s="616"/>
      <c r="AU84" s="616"/>
      <c r="AV84" s="616"/>
      <c r="AW84" s="616"/>
      <c r="AX84" s="616"/>
      <c r="AY84" s="616"/>
      <c r="AZ84" s="616"/>
      <c r="BA84" s="616"/>
      <c r="BB84" s="616"/>
      <c r="BC84" s="616"/>
      <c r="BD84" s="616"/>
      <c r="BE84" s="616"/>
      <c r="BF84" s="616"/>
      <c r="BG84" s="616"/>
      <c r="BH84" s="616"/>
      <c r="BI84" s="616"/>
      <c r="BJ84" s="616"/>
      <c r="BK84" s="616"/>
      <c r="BL84" s="616"/>
      <c r="BM84" s="616"/>
      <c r="BN84" s="616"/>
      <c r="BO84" s="616"/>
      <c r="BP84" s="616"/>
    </row>
    <row r="85" spans="1:68" x14ac:dyDescent="0.2">
      <c r="A85" s="614"/>
      <c r="B85" s="614"/>
      <c r="C85" s="614"/>
      <c r="D85" s="614"/>
      <c r="E85" s="614"/>
      <c r="F85" s="614"/>
      <c r="G85" s="615"/>
      <c r="H85" s="614"/>
      <c r="I85" s="614"/>
      <c r="J85" s="614"/>
      <c r="K85" s="614"/>
      <c r="L85" s="614"/>
      <c r="M85" s="614"/>
      <c r="N85" s="614"/>
      <c r="O85" s="614"/>
      <c r="P85" s="614"/>
      <c r="Q85" s="614"/>
      <c r="R85" s="614"/>
      <c r="S85" s="614"/>
      <c r="T85" s="614"/>
      <c r="U85" s="614"/>
      <c r="V85" s="614"/>
      <c r="W85" s="614"/>
      <c r="X85" s="614"/>
      <c r="Y85" s="614"/>
      <c r="Z85" s="614"/>
      <c r="AA85" s="614"/>
      <c r="AB85" s="614"/>
      <c r="AC85" s="614"/>
      <c r="AD85" s="614"/>
      <c r="AE85" s="614"/>
      <c r="AF85" s="614"/>
      <c r="AG85" s="614"/>
      <c r="AH85" s="614"/>
      <c r="AI85" s="614"/>
      <c r="AJ85" s="614"/>
      <c r="AK85" s="614"/>
      <c r="AL85" s="614"/>
      <c r="AM85" s="614"/>
      <c r="AN85" s="614"/>
      <c r="AO85" s="614"/>
      <c r="AP85" s="614"/>
      <c r="AQ85" s="616"/>
      <c r="AR85" s="616"/>
      <c r="AS85" s="616"/>
      <c r="AT85" s="616"/>
      <c r="AU85" s="616"/>
      <c r="AV85" s="616"/>
      <c r="AW85" s="616"/>
      <c r="AX85" s="616"/>
      <c r="AY85" s="616"/>
      <c r="AZ85" s="616"/>
      <c r="BA85" s="616"/>
      <c r="BB85" s="616"/>
      <c r="BC85" s="616"/>
      <c r="BD85" s="616"/>
      <c r="BE85" s="616"/>
      <c r="BF85" s="616"/>
      <c r="BG85" s="616"/>
      <c r="BH85" s="616"/>
      <c r="BI85" s="616"/>
      <c r="BJ85" s="616"/>
      <c r="BK85" s="616"/>
      <c r="BL85" s="616"/>
      <c r="BM85" s="616"/>
      <c r="BN85" s="616"/>
      <c r="BO85" s="616"/>
      <c r="BP85" s="616"/>
    </row>
    <row r="86" spans="1:68" x14ac:dyDescent="0.2">
      <c r="A86" s="614"/>
      <c r="B86" s="614"/>
      <c r="C86" s="614"/>
      <c r="D86" s="614"/>
      <c r="E86" s="614"/>
      <c r="F86" s="614"/>
      <c r="G86" s="615"/>
      <c r="H86" s="614"/>
      <c r="I86" s="614"/>
      <c r="J86" s="614"/>
      <c r="K86" s="614"/>
      <c r="L86" s="614"/>
      <c r="M86" s="614"/>
      <c r="N86" s="614"/>
      <c r="O86" s="614"/>
      <c r="P86" s="614"/>
      <c r="Q86" s="614"/>
      <c r="R86" s="614"/>
      <c r="S86" s="614"/>
      <c r="T86" s="614"/>
      <c r="U86" s="614"/>
      <c r="V86" s="614"/>
      <c r="W86" s="614"/>
      <c r="X86" s="614"/>
      <c r="Y86" s="614"/>
      <c r="Z86" s="614"/>
      <c r="AA86" s="614"/>
      <c r="AB86" s="614"/>
      <c r="AC86" s="614"/>
      <c r="AD86" s="614"/>
      <c r="AE86" s="614"/>
      <c r="AF86" s="614"/>
      <c r="AG86" s="614"/>
      <c r="AH86" s="614"/>
      <c r="AI86" s="614"/>
      <c r="AJ86" s="614"/>
      <c r="AK86" s="614"/>
      <c r="AL86" s="614"/>
      <c r="AM86" s="614"/>
      <c r="AN86" s="614"/>
      <c r="AO86" s="614"/>
      <c r="AP86" s="614"/>
      <c r="AQ86" s="616"/>
      <c r="AR86" s="616"/>
      <c r="AS86" s="616"/>
      <c r="AT86" s="616"/>
      <c r="AU86" s="616"/>
      <c r="AV86" s="616"/>
      <c r="AW86" s="616"/>
      <c r="AX86" s="616"/>
      <c r="AY86" s="616"/>
      <c r="AZ86" s="616"/>
      <c r="BA86" s="616"/>
      <c r="BB86" s="616"/>
      <c r="BC86" s="616"/>
      <c r="BD86" s="616"/>
      <c r="BE86" s="616"/>
      <c r="BF86" s="616"/>
      <c r="BG86" s="616"/>
      <c r="BH86" s="616"/>
      <c r="BI86" s="616"/>
      <c r="BJ86" s="616"/>
      <c r="BK86" s="616"/>
      <c r="BL86" s="616"/>
      <c r="BM86" s="616"/>
      <c r="BN86" s="616"/>
      <c r="BO86" s="616"/>
      <c r="BP86" s="616"/>
    </row>
    <row r="87" spans="1:68" x14ac:dyDescent="0.2">
      <c r="A87" s="614"/>
      <c r="B87" s="614"/>
      <c r="C87" s="614"/>
      <c r="D87" s="614"/>
      <c r="E87" s="614"/>
      <c r="F87" s="614"/>
      <c r="G87" s="615"/>
      <c r="H87" s="614"/>
      <c r="I87" s="614"/>
      <c r="J87" s="614"/>
      <c r="K87" s="614"/>
      <c r="L87" s="614"/>
      <c r="M87" s="614"/>
      <c r="N87" s="614"/>
      <c r="O87" s="614"/>
      <c r="P87" s="614"/>
      <c r="Q87" s="614"/>
      <c r="R87" s="614"/>
      <c r="S87" s="614"/>
      <c r="T87" s="614"/>
      <c r="U87" s="614"/>
      <c r="V87" s="614"/>
      <c r="W87" s="614"/>
      <c r="X87" s="614"/>
      <c r="Y87" s="614"/>
      <c r="Z87" s="614"/>
      <c r="AA87" s="614"/>
      <c r="AB87" s="614"/>
      <c r="AC87" s="614"/>
      <c r="AD87" s="614"/>
      <c r="AE87" s="614"/>
      <c r="AF87" s="614"/>
      <c r="AG87" s="614"/>
      <c r="AH87" s="614"/>
      <c r="AI87" s="614"/>
      <c r="AJ87" s="614"/>
      <c r="AK87" s="614"/>
      <c r="AL87" s="614"/>
      <c r="AM87" s="614"/>
      <c r="AN87" s="614"/>
      <c r="AO87" s="614"/>
      <c r="AP87" s="614"/>
      <c r="AQ87" s="616"/>
      <c r="AR87" s="616"/>
      <c r="AS87" s="616"/>
      <c r="AT87" s="616"/>
      <c r="AU87" s="616"/>
      <c r="AV87" s="616"/>
      <c r="AW87" s="616"/>
      <c r="AX87" s="616"/>
      <c r="AY87" s="616"/>
      <c r="AZ87" s="616"/>
      <c r="BA87" s="616"/>
      <c r="BB87" s="616"/>
      <c r="BC87" s="616"/>
      <c r="BD87" s="616"/>
      <c r="BE87" s="616"/>
      <c r="BF87" s="616"/>
      <c r="BG87" s="616"/>
      <c r="BH87" s="616"/>
      <c r="BI87" s="616"/>
      <c r="BJ87" s="616"/>
      <c r="BK87" s="616"/>
      <c r="BL87" s="616"/>
      <c r="BM87" s="616"/>
      <c r="BN87" s="616"/>
      <c r="BO87" s="616"/>
      <c r="BP87" s="616"/>
    </row>
    <row r="88" spans="1:68" x14ac:dyDescent="0.2">
      <c r="A88" s="614"/>
      <c r="B88" s="614"/>
      <c r="C88" s="614"/>
      <c r="D88" s="614"/>
      <c r="E88" s="614"/>
      <c r="F88" s="614"/>
      <c r="G88" s="615"/>
      <c r="H88" s="614"/>
      <c r="I88" s="614"/>
      <c r="J88" s="614"/>
      <c r="K88" s="614"/>
      <c r="L88" s="614"/>
      <c r="M88" s="614"/>
      <c r="N88" s="614"/>
      <c r="O88" s="614"/>
      <c r="P88" s="614"/>
      <c r="Q88" s="614"/>
      <c r="R88" s="614"/>
      <c r="S88" s="614"/>
      <c r="T88" s="614"/>
      <c r="U88" s="614"/>
      <c r="V88" s="614"/>
      <c r="W88" s="614"/>
      <c r="X88" s="614"/>
      <c r="Y88" s="614"/>
      <c r="Z88" s="614"/>
      <c r="AA88" s="614"/>
      <c r="AB88" s="614"/>
      <c r="AC88" s="614"/>
      <c r="AD88" s="614"/>
      <c r="AE88" s="614"/>
      <c r="AF88" s="614"/>
      <c r="AG88" s="614"/>
      <c r="AH88" s="614"/>
      <c r="AI88" s="614"/>
      <c r="AJ88" s="614"/>
      <c r="AK88" s="614"/>
      <c r="AL88" s="614"/>
      <c r="AM88" s="614"/>
      <c r="AN88" s="614"/>
      <c r="AO88" s="614"/>
      <c r="AP88" s="614"/>
      <c r="AQ88" s="616"/>
      <c r="AR88" s="616"/>
      <c r="AS88" s="616"/>
      <c r="AT88" s="616"/>
      <c r="AU88" s="616"/>
      <c r="AV88" s="616"/>
      <c r="AW88" s="616"/>
      <c r="AX88" s="616"/>
      <c r="AY88" s="616"/>
      <c r="AZ88" s="616"/>
      <c r="BA88" s="616"/>
      <c r="BB88" s="616"/>
      <c r="BC88" s="616"/>
      <c r="BD88" s="616"/>
      <c r="BE88" s="616"/>
      <c r="BF88" s="616"/>
      <c r="BG88" s="616"/>
      <c r="BH88" s="616"/>
      <c r="BI88" s="616"/>
      <c r="BJ88" s="616"/>
      <c r="BK88" s="616"/>
      <c r="BL88" s="616"/>
      <c r="BM88" s="616"/>
      <c r="BN88" s="616"/>
      <c r="BO88" s="616"/>
      <c r="BP88" s="616"/>
    </row>
    <row r="89" spans="1:68" x14ac:dyDescent="0.2">
      <c r="A89" s="614"/>
      <c r="B89" s="614"/>
      <c r="C89" s="614"/>
      <c r="D89" s="614"/>
      <c r="E89" s="614"/>
      <c r="F89" s="614"/>
      <c r="G89" s="615"/>
      <c r="H89" s="614"/>
      <c r="I89" s="614"/>
      <c r="J89" s="614"/>
      <c r="K89" s="614"/>
      <c r="L89" s="614"/>
      <c r="M89" s="614"/>
      <c r="N89" s="614"/>
      <c r="O89" s="614"/>
      <c r="P89" s="614"/>
      <c r="Q89" s="614"/>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4"/>
      <c r="AO89" s="614"/>
      <c r="AP89" s="614"/>
      <c r="AQ89" s="616"/>
      <c r="AR89" s="616"/>
      <c r="AS89" s="616"/>
      <c r="AT89" s="616"/>
      <c r="AU89" s="616"/>
      <c r="AV89" s="616"/>
      <c r="AW89" s="616"/>
      <c r="AX89" s="616"/>
      <c r="AY89" s="616"/>
      <c r="AZ89" s="616"/>
      <c r="BA89" s="616"/>
      <c r="BB89" s="616"/>
      <c r="BC89" s="616"/>
      <c r="BD89" s="616"/>
      <c r="BE89" s="616"/>
      <c r="BF89" s="616"/>
      <c r="BG89" s="616"/>
      <c r="BH89" s="616"/>
      <c r="BI89" s="616"/>
      <c r="BJ89" s="616"/>
      <c r="BK89" s="616"/>
      <c r="BL89" s="616"/>
      <c r="BM89" s="616"/>
      <c r="BN89" s="616"/>
      <c r="BO89" s="616"/>
      <c r="BP89" s="616"/>
    </row>
    <row r="90" spans="1:68" x14ac:dyDescent="0.2">
      <c r="A90" s="614"/>
      <c r="B90" s="614"/>
      <c r="C90" s="614"/>
      <c r="D90" s="614"/>
      <c r="E90" s="614"/>
      <c r="F90" s="614"/>
      <c r="G90" s="615"/>
      <c r="H90" s="614"/>
      <c r="I90" s="614"/>
      <c r="J90" s="614"/>
      <c r="K90" s="614"/>
      <c r="L90" s="614"/>
      <c r="M90" s="614"/>
      <c r="N90" s="614"/>
      <c r="O90" s="614"/>
      <c r="P90" s="614"/>
      <c r="Q90" s="614"/>
      <c r="R90" s="614"/>
      <c r="S90" s="614"/>
      <c r="T90" s="614"/>
      <c r="U90" s="614"/>
      <c r="V90" s="614"/>
      <c r="W90" s="614"/>
      <c r="X90" s="614"/>
      <c r="Y90" s="614"/>
      <c r="Z90" s="614"/>
      <c r="AA90" s="614"/>
      <c r="AB90" s="614"/>
      <c r="AC90" s="614"/>
      <c r="AD90" s="614"/>
      <c r="AE90" s="614"/>
      <c r="AF90" s="614"/>
      <c r="AG90" s="614"/>
      <c r="AH90" s="614"/>
      <c r="AI90" s="614"/>
      <c r="AJ90" s="614"/>
      <c r="AK90" s="614"/>
      <c r="AL90" s="614"/>
      <c r="AM90" s="614"/>
      <c r="AN90" s="614"/>
      <c r="AO90" s="614"/>
      <c r="AP90" s="614"/>
      <c r="AQ90" s="616"/>
      <c r="AR90" s="616"/>
      <c r="AS90" s="616"/>
      <c r="AT90" s="616"/>
      <c r="AU90" s="616"/>
      <c r="AV90" s="616"/>
      <c r="AW90" s="616"/>
      <c r="AX90" s="616"/>
      <c r="AY90" s="616"/>
      <c r="AZ90" s="616"/>
      <c r="BA90" s="616"/>
      <c r="BB90" s="616"/>
      <c r="BC90" s="616"/>
      <c r="BD90" s="616"/>
      <c r="BE90" s="616"/>
      <c r="BF90" s="616"/>
      <c r="BG90" s="616"/>
      <c r="BH90" s="616"/>
      <c r="BI90" s="616"/>
      <c r="BJ90" s="616"/>
      <c r="BK90" s="616"/>
      <c r="BL90" s="616"/>
      <c r="BM90" s="616"/>
      <c r="BN90" s="616"/>
      <c r="BO90" s="616"/>
      <c r="BP90" s="616"/>
    </row>
    <row r="91" spans="1:68" x14ac:dyDescent="0.2">
      <c r="A91" s="614"/>
      <c r="B91" s="614"/>
      <c r="C91" s="614"/>
      <c r="D91" s="614"/>
      <c r="E91" s="614"/>
      <c r="F91" s="614"/>
      <c r="G91" s="615"/>
      <c r="H91" s="614"/>
      <c r="I91" s="614"/>
      <c r="J91" s="614"/>
      <c r="K91" s="614"/>
      <c r="L91" s="614"/>
      <c r="M91" s="614"/>
      <c r="N91" s="614"/>
      <c r="O91" s="614"/>
      <c r="P91" s="614"/>
      <c r="Q91" s="614"/>
      <c r="R91" s="614"/>
      <c r="S91" s="614"/>
      <c r="T91" s="614"/>
      <c r="U91" s="614"/>
      <c r="V91" s="614"/>
      <c r="W91" s="614"/>
      <c r="X91" s="614"/>
      <c r="Y91" s="614"/>
      <c r="Z91" s="614"/>
      <c r="AA91" s="614"/>
      <c r="AB91" s="614"/>
      <c r="AC91" s="614"/>
      <c r="AD91" s="614"/>
      <c r="AE91" s="614"/>
      <c r="AF91" s="614"/>
      <c r="AG91" s="614"/>
      <c r="AH91" s="614"/>
      <c r="AI91" s="614"/>
      <c r="AJ91" s="614"/>
      <c r="AK91" s="614"/>
      <c r="AL91" s="614"/>
      <c r="AM91" s="614"/>
      <c r="AN91" s="614"/>
      <c r="AO91" s="614"/>
      <c r="AP91" s="614"/>
      <c r="AQ91" s="616"/>
      <c r="AR91" s="616"/>
      <c r="AS91" s="616"/>
      <c r="AT91" s="616"/>
      <c r="AU91" s="616"/>
      <c r="AV91" s="616"/>
      <c r="AW91" s="616"/>
      <c r="AX91" s="616"/>
      <c r="AY91" s="616"/>
      <c r="AZ91" s="616"/>
      <c r="BA91" s="616"/>
      <c r="BB91" s="616"/>
      <c r="BC91" s="616"/>
      <c r="BD91" s="616"/>
      <c r="BE91" s="616"/>
      <c r="BF91" s="616"/>
      <c r="BG91" s="616"/>
      <c r="BH91" s="616"/>
      <c r="BI91" s="616"/>
      <c r="BJ91" s="616"/>
      <c r="BK91" s="616"/>
      <c r="BL91" s="616"/>
      <c r="BM91" s="616"/>
      <c r="BN91" s="616"/>
      <c r="BO91" s="616"/>
      <c r="BP91" s="616"/>
    </row>
    <row r="92" spans="1:68" x14ac:dyDescent="0.2">
      <c r="A92" s="614"/>
      <c r="B92" s="614"/>
      <c r="C92" s="614"/>
      <c r="D92" s="614"/>
      <c r="E92" s="614"/>
      <c r="F92" s="614"/>
      <c r="G92" s="615"/>
      <c r="H92" s="614"/>
      <c r="I92" s="614"/>
      <c r="J92" s="614"/>
      <c r="K92" s="614"/>
      <c r="L92" s="614"/>
      <c r="M92" s="614"/>
      <c r="N92" s="614"/>
      <c r="O92" s="614"/>
      <c r="P92" s="614"/>
      <c r="Q92" s="614"/>
      <c r="R92" s="614"/>
      <c r="S92" s="614"/>
      <c r="T92" s="614"/>
      <c r="U92" s="614"/>
      <c r="V92" s="614"/>
      <c r="W92" s="614"/>
      <c r="X92" s="614"/>
      <c r="Y92" s="614"/>
      <c r="Z92" s="614"/>
      <c r="AA92" s="614"/>
      <c r="AB92" s="614"/>
      <c r="AC92" s="614"/>
      <c r="AD92" s="614"/>
      <c r="AE92" s="614"/>
      <c r="AF92" s="614"/>
      <c r="AG92" s="614"/>
      <c r="AH92" s="614"/>
      <c r="AI92" s="614"/>
      <c r="AJ92" s="614"/>
      <c r="AK92" s="614"/>
      <c r="AL92" s="614"/>
      <c r="AM92" s="614"/>
      <c r="AN92" s="614"/>
      <c r="AO92" s="614"/>
      <c r="AP92" s="614"/>
      <c r="AQ92" s="616"/>
      <c r="AR92" s="616"/>
      <c r="AS92" s="616"/>
      <c r="AT92" s="616"/>
      <c r="AU92" s="616"/>
      <c r="AV92" s="616"/>
      <c r="AW92" s="616"/>
      <c r="AX92" s="616"/>
      <c r="AY92" s="616"/>
      <c r="AZ92" s="616"/>
      <c r="BA92" s="616"/>
      <c r="BB92" s="616"/>
      <c r="BC92" s="616"/>
      <c r="BD92" s="616"/>
      <c r="BE92" s="616"/>
      <c r="BF92" s="616"/>
      <c r="BG92" s="616"/>
      <c r="BH92" s="616"/>
      <c r="BI92" s="616"/>
      <c r="BJ92" s="616"/>
      <c r="BK92" s="616"/>
      <c r="BL92" s="616"/>
      <c r="BM92" s="616"/>
      <c r="BN92" s="616"/>
      <c r="BO92" s="616"/>
      <c r="BP92" s="616"/>
    </row>
    <row r="93" spans="1:68" x14ac:dyDescent="0.2">
      <c r="A93" s="614"/>
      <c r="B93" s="614"/>
      <c r="C93" s="614"/>
      <c r="D93" s="614"/>
      <c r="E93" s="614"/>
      <c r="F93" s="614"/>
      <c r="G93" s="615"/>
      <c r="H93" s="614"/>
      <c r="I93" s="614"/>
      <c r="J93" s="614"/>
      <c r="K93" s="614"/>
      <c r="L93" s="614"/>
      <c r="M93" s="614"/>
      <c r="N93" s="614"/>
      <c r="O93" s="614"/>
      <c r="P93" s="614"/>
      <c r="Q93" s="614"/>
      <c r="R93" s="614"/>
      <c r="S93" s="614"/>
      <c r="T93" s="614"/>
      <c r="U93" s="614"/>
      <c r="V93" s="614"/>
      <c r="W93" s="614"/>
      <c r="X93" s="614"/>
      <c r="Y93" s="614"/>
      <c r="Z93" s="614"/>
      <c r="AA93" s="614"/>
      <c r="AB93" s="614"/>
      <c r="AC93" s="614"/>
      <c r="AD93" s="614"/>
      <c r="AE93" s="614"/>
      <c r="AF93" s="614"/>
      <c r="AG93" s="614"/>
      <c r="AH93" s="614"/>
      <c r="AI93" s="614"/>
      <c r="AJ93" s="614"/>
      <c r="AK93" s="614"/>
      <c r="AL93" s="614"/>
      <c r="AM93" s="614"/>
      <c r="AN93" s="614"/>
      <c r="AO93" s="614"/>
      <c r="AP93" s="614"/>
      <c r="AQ93" s="616"/>
      <c r="AR93" s="616"/>
      <c r="AS93" s="616"/>
      <c r="AT93" s="616"/>
      <c r="AU93" s="616"/>
      <c r="AV93" s="616"/>
      <c r="AW93" s="616"/>
      <c r="AX93" s="616"/>
      <c r="AY93" s="616"/>
      <c r="AZ93" s="616"/>
      <c r="BA93" s="616"/>
      <c r="BB93" s="616"/>
      <c r="BC93" s="616"/>
      <c r="BD93" s="616"/>
      <c r="BE93" s="616"/>
      <c r="BF93" s="616"/>
      <c r="BG93" s="616"/>
      <c r="BH93" s="616"/>
      <c r="BI93" s="616"/>
      <c r="BJ93" s="616"/>
      <c r="BK93" s="616"/>
      <c r="BL93" s="616"/>
      <c r="BM93" s="616"/>
      <c r="BN93" s="616"/>
      <c r="BO93" s="616"/>
      <c r="BP93" s="616"/>
    </row>
    <row r="94" spans="1:68" x14ac:dyDescent="0.2">
      <c r="A94" s="614"/>
      <c r="B94" s="614"/>
      <c r="C94" s="614"/>
      <c r="D94" s="614"/>
      <c r="E94" s="614"/>
      <c r="F94" s="614"/>
      <c r="G94" s="615"/>
      <c r="H94" s="614"/>
      <c r="I94" s="614"/>
      <c r="J94" s="614"/>
      <c r="K94" s="614"/>
      <c r="L94" s="614"/>
      <c r="M94" s="614"/>
      <c r="N94" s="614"/>
      <c r="O94" s="614"/>
      <c r="P94" s="614"/>
      <c r="Q94" s="614"/>
      <c r="R94" s="614"/>
      <c r="S94" s="614"/>
      <c r="T94" s="614"/>
      <c r="U94" s="614"/>
      <c r="V94" s="614"/>
      <c r="W94" s="614"/>
      <c r="X94" s="614"/>
      <c r="Y94" s="614"/>
      <c r="Z94" s="614"/>
      <c r="AA94" s="614"/>
      <c r="AB94" s="614"/>
      <c r="AC94" s="614"/>
      <c r="AD94" s="614"/>
      <c r="AE94" s="614"/>
      <c r="AF94" s="614"/>
      <c r="AG94" s="614"/>
      <c r="AH94" s="614"/>
      <c r="AI94" s="614"/>
      <c r="AJ94" s="614"/>
      <c r="AK94" s="614"/>
      <c r="AL94" s="614"/>
      <c r="AM94" s="614"/>
      <c r="AN94" s="614"/>
      <c r="AO94" s="614"/>
      <c r="AP94" s="614"/>
      <c r="AQ94" s="616"/>
      <c r="AR94" s="616"/>
      <c r="AS94" s="616"/>
      <c r="AT94" s="616"/>
      <c r="AU94" s="616"/>
      <c r="AV94" s="616"/>
      <c r="AW94" s="616"/>
      <c r="AX94" s="616"/>
      <c r="AY94" s="616"/>
      <c r="AZ94" s="616"/>
      <c r="BA94" s="616"/>
      <c r="BB94" s="616"/>
      <c r="BC94" s="616"/>
      <c r="BD94" s="616"/>
      <c r="BE94" s="616"/>
      <c r="BF94" s="616"/>
      <c r="BG94" s="616"/>
      <c r="BH94" s="616"/>
      <c r="BI94" s="616"/>
      <c r="BJ94" s="616"/>
      <c r="BK94" s="616"/>
      <c r="BL94" s="616"/>
      <c r="BM94" s="616"/>
      <c r="BN94" s="616"/>
      <c r="BO94" s="616"/>
      <c r="BP94" s="616"/>
    </row>
    <row r="95" spans="1:68" x14ac:dyDescent="0.2">
      <c r="A95" s="614"/>
      <c r="B95" s="614"/>
      <c r="C95" s="614"/>
      <c r="D95" s="614"/>
      <c r="E95" s="614"/>
      <c r="F95" s="614"/>
      <c r="G95" s="615"/>
      <c r="H95" s="614"/>
      <c r="I95" s="614"/>
      <c r="J95" s="614"/>
      <c r="K95" s="614"/>
      <c r="L95" s="614"/>
      <c r="M95" s="614"/>
      <c r="N95" s="614"/>
      <c r="O95" s="614"/>
      <c r="P95" s="614"/>
      <c r="Q95" s="614"/>
      <c r="R95" s="614"/>
      <c r="S95" s="614"/>
      <c r="T95" s="614"/>
      <c r="U95" s="614"/>
      <c r="V95" s="614"/>
      <c r="W95" s="614"/>
      <c r="X95" s="614"/>
      <c r="Y95" s="614"/>
      <c r="Z95" s="614"/>
      <c r="AA95" s="614"/>
      <c r="AB95" s="614"/>
      <c r="AC95" s="614"/>
      <c r="AD95" s="614"/>
      <c r="AE95" s="614"/>
      <c r="AF95" s="614"/>
      <c r="AG95" s="614"/>
      <c r="AH95" s="614"/>
      <c r="AI95" s="614"/>
      <c r="AJ95" s="614"/>
      <c r="AK95" s="614"/>
      <c r="AL95" s="614"/>
      <c r="AM95" s="614"/>
      <c r="AN95" s="614"/>
      <c r="AO95" s="614"/>
      <c r="AP95" s="614"/>
      <c r="AQ95" s="616"/>
      <c r="AR95" s="616"/>
      <c r="AS95" s="616"/>
      <c r="AT95" s="616"/>
      <c r="AU95" s="616"/>
      <c r="AV95" s="616"/>
      <c r="AW95" s="616"/>
      <c r="AX95" s="616"/>
      <c r="AY95" s="616"/>
      <c r="AZ95" s="616"/>
      <c r="BA95" s="616"/>
      <c r="BB95" s="616"/>
      <c r="BC95" s="616"/>
      <c r="BD95" s="616"/>
      <c r="BE95" s="616"/>
      <c r="BF95" s="616"/>
      <c r="BG95" s="616"/>
      <c r="BH95" s="616"/>
      <c r="BI95" s="616"/>
      <c r="BJ95" s="616"/>
      <c r="BK95" s="616"/>
      <c r="BL95" s="616"/>
      <c r="BM95" s="616"/>
      <c r="BN95" s="616"/>
      <c r="BO95" s="616"/>
      <c r="BP95" s="616"/>
    </row>
    <row r="96" spans="1:68" x14ac:dyDescent="0.2">
      <c r="A96" s="614"/>
      <c r="B96" s="614"/>
      <c r="C96" s="614"/>
      <c r="D96" s="614"/>
      <c r="E96" s="614"/>
      <c r="F96" s="614"/>
      <c r="G96" s="615"/>
      <c r="H96" s="614"/>
      <c r="I96" s="614"/>
      <c r="J96" s="614"/>
      <c r="K96" s="614"/>
      <c r="L96" s="614"/>
      <c r="M96" s="614"/>
      <c r="N96" s="614"/>
      <c r="O96" s="614"/>
      <c r="P96" s="614"/>
      <c r="Q96" s="614"/>
      <c r="R96" s="614"/>
      <c r="S96" s="614"/>
      <c r="T96" s="614"/>
      <c r="U96" s="614"/>
      <c r="V96" s="614"/>
      <c r="W96" s="614"/>
      <c r="X96" s="614"/>
      <c r="Y96" s="614"/>
      <c r="Z96" s="614"/>
      <c r="AA96" s="614"/>
      <c r="AB96" s="614"/>
      <c r="AC96" s="614"/>
      <c r="AD96" s="614"/>
      <c r="AE96" s="614"/>
      <c r="AF96" s="614"/>
      <c r="AG96" s="614"/>
      <c r="AH96" s="614"/>
      <c r="AI96" s="614"/>
      <c r="AJ96" s="614"/>
      <c r="AK96" s="614"/>
      <c r="AL96" s="614"/>
      <c r="AM96" s="614"/>
      <c r="AN96" s="614"/>
      <c r="AO96" s="614"/>
      <c r="AP96" s="614"/>
      <c r="AQ96" s="616"/>
      <c r="AR96" s="616"/>
      <c r="AS96" s="616"/>
      <c r="AT96" s="616"/>
      <c r="AU96" s="616"/>
      <c r="AV96" s="616"/>
      <c r="AW96" s="616"/>
      <c r="AX96" s="616"/>
      <c r="AY96" s="616"/>
      <c r="AZ96" s="616"/>
      <c r="BA96" s="616"/>
      <c r="BB96" s="616"/>
      <c r="BC96" s="616"/>
      <c r="BD96" s="616"/>
      <c r="BE96" s="616"/>
      <c r="BF96" s="616"/>
      <c r="BG96" s="616"/>
      <c r="BH96" s="616"/>
      <c r="BI96" s="616"/>
      <c r="BJ96" s="616"/>
      <c r="BK96" s="616"/>
      <c r="BL96" s="616"/>
      <c r="BM96" s="616"/>
      <c r="BN96" s="616"/>
      <c r="BO96" s="616"/>
      <c r="BP96" s="616"/>
    </row>
    <row r="97" spans="1:68" x14ac:dyDescent="0.2">
      <c r="A97" s="614"/>
      <c r="B97" s="614"/>
      <c r="C97" s="614"/>
      <c r="D97" s="614"/>
      <c r="E97" s="614"/>
      <c r="F97" s="614"/>
      <c r="G97" s="615"/>
      <c r="H97" s="614"/>
      <c r="I97" s="614"/>
      <c r="J97" s="614"/>
      <c r="K97" s="614"/>
      <c r="L97" s="614"/>
      <c r="M97" s="614"/>
      <c r="N97" s="614"/>
      <c r="O97" s="614"/>
      <c r="P97" s="614"/>
      <c r="Q97" s="614"/>
      <c r="R97" s="614"/>
      <c r="S97" s="614"/>
      <c r="T97" s="614"/>
      <c r="U97" s="614"/>
      <c r="V97" s="614"/>
      <c r="W97" s="614"/>
      <c r="X97" s="614"/>
      <c r="Y97" s="614"/>
      <c r="Z97" s="614"/>
      <c r="AA97" s="614"/>
      <c r="AB97" s="614"/>
      <c r="AC97" s="614"/>
      <c r="AD97" s="614"/>
      <c r="AE97" s="614"/>
      <c r="AF97" s="614"/>
      <c r="AG97" s="614"/>
      <c r="AH97" s="614"/>
      <c r="AI97" s="614"/>
      <c r="AJ97" s="614"/>
      <c r="AK97" s="614"/>
      <c r="AL97" s="614"/>
      <c r="AM97" s="614"/>
      <c r="AN97" s="614"/>
      <c r="AO97" s="614"/>
      <c r="AP97" s="614"/>
      <c r="AQ97" s="616"/>
      <c r="AR97" s="616"/>
      <c r="AS97" s="616"/>
      <c r="AT97" s="616"/>
      <c r="AU97" s="616"/>
      <c r="AV97" s="616"/>
      <c r="AW97" s="616"/>
      <c r="AX97" s="616"/>
      <c r="AY97" s="616"/>
      <c r="AZ97" s="616"/>
      <c r="BA97" s="616"/>
      <c r="BB97" s="616"/>
      <c r="BC97" s="616"/>
      <c r="BD97" s="616"/>
      <c r="BE97" s="616"/>
      <c r="BF97" s="616"/>
      <c r="BG97" s="616"/>
      <c r="BH97" s="616"/>
      <c r="BI97" s="616"/>
      <c r="BJ97" s="616"/>
      <c r="BK97" s="616"/>
      <c r="BL97" s="616"/>
      <c r="BM97" s="616"/>
      <c r="BN97" s="616"/>
      <c r="BO97" s="616"/>
      <c r="BP97" s="616"/>
    </row>
    <row r="98" spans="1:68" x14ac:dyDescent="0.2">
      <c r="AX98" s="616"/>
      <c r="AY98" s="616"/>
      <c r="AZ98" s="616"/>
      <c r="BA98" s="616"/>
      <c r="BB98" s="616"/>
      <c r="BC98" s="616"/>
      <c r="BD98" s="616"/>
      <c r="BE98" s="616"/>
      <c r="BF98" s="616"/>
      <c r="BG98" s="616"/>
      <c r="BH98" s="616"/>
      <c r="BI98" s="616"/>
      <c r="BJ98" s="616"/>
      <c r="BK98" s="616"/>
      <c r="BL98" s="616"/>
      <c r="BM98" s="616"/>
      <c r="BN98" s="616"/>
      <c r="BO98" s="616"/>
      <c r="BP98" s="616"/>
    </row>
  </sheetData>
  <sheetProtection selectLockedCells="1"/>
  <mergeCells count="106">
    <mergeCell ref="AW3:AW6"/>
    <mergeCell ref="A13:A14"/>
    <mergeCell ref="B13:D14"/>
    <mergeCell ref="E13:E14"/>
    <mergeCell ref="F13:F14"/>
    <mergeCell ref="G13:G14"/>
    <mergeCell ref="A11:A12"/>
    <mergeCell ref="B11:D12"/>
    <mergeCell ref="E11:E12"/>
    <mergeCell ref="F11:F12"/>
    <mergeCell ref="G11:G12"/>
    <mergeCell ref="AV3:AV6"/>
    <mergeCell ref="H4:L4"/>
    <mergeCell ref="M4:Q4"/>
    <mergeCell ref="R4:V4"/>
    <mergeCell ref="W4:AA4"/>
    <mergeCell ref="AB4:AF4"/>
    <mergeCell ref="F9:F10"/>
    <mergeCell ref="G9:G10"/>
    <mergeCell ref="E9:E10"/>
    <mergeCell ref="A1:AV1"/>
    <mergeCell ref="A15:A16"/>
    <mergeCell ref="B15:D16"/>
    <mergeCell ref="E15:E16"/>
    <mergeCell ref="F15:F16"/>
    <mergeCell ref="G15:G16"/>
    <mergeCell ref="AB3:AU3"/>
    <mergeCell ref="AQ4:AU4"/>
    <mergeCell ref="H3:AA3"/>
    <mergeCell ref="A5:A6"/>
    <mergeCell ref="B5:D6"/>
    <mergeCell ref="E5:E6"/>
    <mergeCell ref="F5:F6"/>
    <mergeCell ref="G5:G6"/>
    <mergeCell ref="A7:A8"/>
    <mergeCell ref="B7:D8"/>
    <mergeCell ref="E7:E8"/>
    <mergeCell ref="F7:F8"/>
    <mergeCell ref="G7:G8"/>
    <mergeCell ref="AG4:AK4"/>
    <mergeCell ref="AL4:AP4"/>
    <mergeCell ref="A3:G4"/>
    <mergeCell ref="A9:A10"/>
    <mergeCell ref="B9:D10"/>
    <mergeCell ref="AQ28:AU28"/>
    <mergeCell ref="B29:G29"/>
    <mergeCell ref="H29:L29"/>
    <mergeCell ref="M29:Q29"/>
    <mergeCell ref="R29:V29"/>
    <mergeCell ref="W29:AA29"/>
    <mergeCell ref="AB29:AF29"/>
    <mergeCell ref="AG29:AK29"/>
    <mergeCell ref="AL29:AP29"/>
    <mergeCell ref="AQ29:AU29"/>
    <mergeCell ref="AB28:AF28"/>
    <mergeCell ref="AG28:AK28"/>
    <mergeCell ref="AL28:AP28"/>
    <mergeCell ref="B28:G28"/>
    <mergeCell ref="H28:L28"/>
    <mergeCell ref="M28:Q28"/>
    <mergeCell ref="R28:V28"/>
    <mergeCell ref="W28:AA28"/>
    <mergeCell ref="AQ31:AU31"/>
    <mergeCell ref="AB31:AF31"/>
    <mergeCell ref="AG31:AK31"/>
    <mergeCell ref="AL31:AP31"/>
    <mergeCell ref="AL30:AP30"/>
    <mergeCell ref="B31:G31"/>
    <mergeCell ref="H31:L31"/>
    <mergeCell ref="M31:Q31"/>
    <mergeCell ref="R31:V31"/>
    <mergeCell ref="W31:AA31"/>
    <mergeCell ref="B30:G30"/>
    <mergeCell ref="H30:L30"/>
    <mergeCell ref="M30:Q30"/>
    <mergeCell ref="R30:V30"/>
    <mergeCell ref="W30:AA30"/>
    <mergeCell ref="AB30:AF30"/>
    <mergeCell ref="AG30:AK30"/>
    <mergeCell ref="AQ30:AU30"/>
    <mergeCell ref="A25:A26"/>
    <mergeCell ref="B25:D26"/>
    <mergeCell ref="E25:E26"/>
    <mergeCell ref="F25:F26"/>
    <mergeCell ref="G25:G26"/>
    <mergeCell ref="A23:A24"/>
    <mergeCell ref="B27:D27"/>
    <mergeCell ref="A21:A22"/>
    <mergeCell ref="B23:D24"/>
    <mergeCell ref="E23:E24"/>
    <mergeCell ref="F23:F24"/>
    <mergeCell ref="G23:G24"/>
    <mergeCell ref="B21:D22"/>
    <mergeCell ref="E21:E22"/>
    <mergeCell ref="F21:F22"/>
    <mergeCell ref="G21:G22"/>
    <mergeCell ref="A19:A20"/>
    <mergeCell ref="B19:D20"/>
    <mergeCell ref="E19:E20"/>
    <mergeCell ref="F19:F20"/>
    <mergeCell ref="G19:G20"/>
    <mergeCell ref="A17:A18"/>
    <mergeCell ref="B17:D18"/>
    <mergeCell ref="E17:E18"/>
    <mergeCell ref="F17:F18"/>
    <mergeCell ref="G17:G18"/>
  </mergeCells>
  <printOptions horizontalCentered="1"/>
  <pageMargins left="0.11811023622047245" right="0.11811023622047245" top="0.78740157480314965" bottom="0.35433070866141736" header="0.31496062992125984" footer="0.31496062992125984"/>
  <pageSetup paperSize="9" scale="55" orientation="landscape" horizontalDpi="4294967295" verticalDpi="4294967295" r:id="rId1"/>
  <headerFooter alignWithMargins="0"/>
  <rowBreaks count="1" manualBreakCount="1">
    <brk id="33" max="16383" man="1"/>
  </rowBreaks>
  <colBreaks count="1" manualBreakCount="1">
    <brk id="50"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6"/>
  </sheetPr>
  <dimension ref="A1:AV108"/>
  <sheetViews>
    <sheetView zoomScale="90" zoomScaleNormal="90" workbookViewId="0">
      <selection activeCell="A5" sqref="A5"/>
    </sheetView>
  </sheetViews>
  <sheetFormatPr baseColWidth="10" defaultColWidth="11.42578125" defaultRowHeight="12.75" x14ac:dyDescent="0.2"/>
  <cols>
    <col min="1" max="1" width="45.7109375" style="11" customWidth="1"/>
    <col min="2" max="2" width="48.42578125" style="11" customWidth="1"/>
    <col min="3" max="3" width="13.85546875" style="11" customWidth="1"/>
    <col min="4" max="4" width="15" style="11" customWidth="1"/>
    <col min="5" max="5" width="14.42578125" style="11" customWidth="1"/>
    <col min="6" max="6" width="15.7109375" style="11" customWidth="1"/>
    <col min="7" max="16384" width="11.42578125" style="11"/>
  </cols>
  <sheetData>
    <row r="1" spans="1:48" ht="29.25" customHeight="1" thickBot="1" x14ac:dyDescent="0.25">
      <c r="A1" s="1145" t="s">
        <v>1268</v>
      </c>
      <c r="B1" s="1146"/>
      <c r="C1" s="1572" t="s">
        <v>1269</v>
      </c>
      <c r="D1" s="1573"/>
      <c r="E1" s="185"/>
      <c r="F1" s="185"/>
      <c r="G1" s="102"/>
      <c r="H1" s="102"/>
      <c r="I1" s="102"/>
      <c r="J1" s="102"/>
      <c r="K1" s="102"/>
      <c r="L1" s="102"/>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row>
    <row r="2" spans="1:48" ht="27" customHeight="1" thickBot="1" x14ac:dyDescent="0.25">
      <c r="A2" s="1569" t="s">
        <v>1828</v>
      </c>
      <c r="B2" s="1570"/>
      <c r="C2" s="1570"/>
      <c r="D2" s="1571"/>
      <c r="E2" s="37"/>
      <c r="F2" s="37"/>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row>
    <row r="3" spans="1:48" ht="30.75" customHeight="1" x14ac:dyDescent="0.2">
      <c r="A3" s="1578" t="s">
        <v>1270</v>
      </c>
      <c r="B3" s="1576" t="s">
        <v>1271</v>
      </c>
      <c r="C3" s="1574" t="s">
        <v>1272</v>
      </c>
      <c r="D3" s="157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row>
    <row r="4" spans="1:48" ht="30" customHeight="1" thickBot="1" x14ac:dyDescent="0.25">
      <c r="A4" s="1579"/>
      <c r="B4" s="1577"/>
      <c r="C4" s="630" t="s">
        <v>1273</v>
      </c>
      <c r="D4" s="631" t="s">
        <v>1274</v>
      </c>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row>
    <row r="5" spans="1:48" ht="30" customHeight="1" x14ac:dyDescent="0.2">
      <c r="A5" s="787" t="s">
        <v>1790</v>
      </c>
      <c r="B5" s="788" t="s">
        <v>1563</v>
      </c>
      <c r="C5" s="622">
        <f>C6+C7+C8+C9</f>
        <v>14970</v>
      </c>
      <c r="D5" s="626">
        <f ca="1">SUM(D5:D9)</f>
        <v>8152019</v>
      </c>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row>
    <row r="6" spans="1:48" ht="30" customHeight="1" x14ac:dyDescent="0.2">
      <c r="A6" s="787"/>
      <c r="B6" s="789" t="s">
        <v>1791</v>
      </c>
      <c r="C6" s="622">
        <f>'SPPD-16 POA'!U12</f>
        <v>4945</v>
      </c>
      <c r="D6" s="623">
        <f>'SPPD-16 POA'!V12</f>
        <v>3233504</v>
      </c>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row>
    <row r="7" spans="1:48" ht="30" customHeight="1" x14ac:dyDescent="0.2">
      <c r="A7" s="790"/>
      <c r="B7" s="791" t="s">
        <v>1792</v>
      </c>
      <c r="C7" s="625">
        <f>'SPPD-16 POA'!U13</f>
        <v>4256</v>
      </c>
      <c r="D7" s="626">
        <f>'SPPD-16 POA'!V13</f>
        <v>2369649</v>
      </c>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row>
    <row r="8" spans="1:48" ht="30" customHeight="1" x14ac:dyDescent="0.2">
      <c r="A8" s="790"/>
      <c r="B8" s="791" t="s">
        <v>1564</v>
      </c>
      <c r="C8" s="625">
        <f>'SPPD-16 POA'!U14</f>
        <v>2530</v>
      </c>
      <c r="D8" s="626">
        <f>'SPPD-16 POA'!V14</f>
        <v>1546492</v>
      </c>
      <c r="E8" s="185"/>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row>
    <row r="9" spans="1:48" ht="30" customHeight="1" x14ac:dyDescent="0.2">
      <c r="A9" s="790"/>
      <c r="B9" s="791" t="s">
        <v>1565</v>
      </c>
      <c r="C9" s="625">
        <f>'SPPD-16 POA'!U15</f>
        <v>3239</v>
      </c>
      <c r="D9" s="626">
        <f>'SPPD-16 POA'!V15</f>
        <v>399408</v>
      </c>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row>
    <row r="10" spans="1:48" ht="30" customHeight="1" x14ac:dyDescent="0.2">
      <c r="A10" s="792"/>
      <c r="B10" s="625"/>
      <c r="C10" s="625"/>
      <c r="D10" s="793"/>
      <c r="E10" s="185"/>
      <c r="F10" s="185"/>
      <c r="G10" s="185"/>
      <c r="H10" s="185"/>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row>
    <row r="11" spans="1:48" ht="30" customHeight="1" x14ac:dyDescent="0.2">
      <c r="A11" s="792"/>
      <c r="B11" s="625"/>
      <c r="C11" s="625"/>
      <c r="D11" s="793"/>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row>
    <row r="12" spans="1:48" ht="30" customHeight="1" x14ac:dyDescent="0.2">
      <c r="A12" s="624"/>
      <c r="B12" s="625"/>
      <c r="C12" s="625"/>
      <c r="D12" s="626"/>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row>
    <row r="13" spans="1:48" ht="30" customHeight="1" x14ac:dyDescent="0.2">
      <c r="A13" s="624"/>
      <c r="B13" s="625"/>
      <c r="C13" s="625"/>
      <c r="D13" s="626"/>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row>
    <row r="14" spans="1:48" ht="30" customHeight="1" x14ac:dyDescent="0.2">
      <c r="A14" s="624"/>
      <c r="B14" s="625"/>
      <c r="C14" s="625"/>
      <c r="D14" s="626"/>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row>
    <row r="15" spans="1:48" ht="30" customHeight="1" thickBot="1" x14ac:dyDescent="0.25">
      <c r="A15" s="627"/>
      <c r="B15" s="628"/>
      <c r="C15" s="628"/>
      <c r="D15" s="629"/>
      <c r="E15" s="185"/>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row>
    <row r="16" spans="1:48"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row>
    <row r="17" spans="1:48" ht="27" customHeight="1" x14ac:dyDescent="0.2">
      <c r="A17" s="1568" t="s">
        <v>1275</v>
      </c>
      <c r="B17" s="1568"/>
      <c r="C17" s="1568"/>
      <c r="D17" s="1568"/>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row>
    <row r="18" spans="1:48" x14ac:dyDescent="0.2">
      <c r="A18" s="185"/>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row>
    <row r="19" spans="1:48" x14ac:dyDescent="0.2">
      <c r="A19" s="185"/>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row>
    <row r="20" spans="1:48" x14ac:dyDescent="0.2">
      <c r="A20" s="185"/>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row>
    <row r="21" spans="1:48" x14ac:dyDescent="0.2">
      <c r="A21" s="185"/>
      <c r="B21" s="185"/>
      <c r="C21" s="185"/>
      <c r="D21" s="185"/>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row>
    <row r="22" spans="1:48" x14ac:dyDescent="0.2">
      <c r="A22" s="185"/>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row>
    <row r="23" spans="1:48" x14ac:dyDescent="0.2">
      <c r="A23" s="185"/>
      <c r="B23" s="185"/>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row>
    <row r="24" spans="1:48" x14ac:dyDescent="0.2">
      <c r="A24" s="185"/>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row>
    <row r="25" spans="1:48" x14ac:dyDescent="0.2">
      <c r="A25" s="185"/>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row>
    <row r="26" spans="1:48" x14ac:dyDescent="0.2">
      <c r="A26" s="185"/>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row>
    <row r="27" spans="1:48" x14ac:dyDescent="0.2">
      <c r="A27" s="185"/>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row>
    <row r="28" spans="1:48" x14ac:dyDescent="0.2">
      <c r="A28" s="185"/>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row>
    <row r="29" spans="1:48" x14ac:dyDescent="0.2">
      <c r="A29" s="185"/>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row>
    <row r="30" spans="1:48" x14ac:dyDescent="0.2">
      <c r="A30" s="185"/>
      <c r="B30" s="185"/>
      <c r="C30" s="185"/>
      <c r="D30" s="185"/>
      <c r="E30" s="185"/>
      <c r="F30" s="185"/>
      <c r="G30" s="185"/>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row>
    <row r="31" spans="1:48" x14ac:dyDescent="0.2">
      <c r="A31" s="185"/>
      <c r="B31" s="185"/>
      <c r="C31" s="185"/>
      <c r="D31" s="185"/>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row>
    <row r="32" spans="1:48" x14ac:dyDescent="0.2">
      <c r="A32" s="185"/>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row>
    <row r="33" spans="1:48" x14ac:dyDescent="0.2">
      <c r="A33" s="185"/>
      <c r="B33" s="185"/>
      <c r="C33" s="185"/>
      <c r="D33" s="185"/>
      <c r="E33" s="185"/>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row>
    <row r="34" spans="1:48" x14ac:dyDescent="0.2">
      <c r="A34" s="185"/>
      <c r="B34" s="185"/>
      <c r="C34" s="185"/>
      <c r="D34" s="185"/>
      <c r="E34" s="185"/>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row>
    <row r="35" spans="1:48" x14ac:dyDescent="0.2">
      <c r="A35" s="185"/>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row>
    <row r="36" spans="1:48" x14ac:dyDescent="0.2">
      <c r="A36" s="185"/>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row>
    <row r="37" spans="1:48" x14ac:dyDescent="0.2">
      <c r="A37" s="185"/>
      <c r="B37" s="185"/>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row>
    <row r="38" spans="1:48" x14ac:dyDescent="0.2">
      <c r="A38" s="185"/>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row>
    <row r="39" spans="1:48" x14ac:dyDescent="0.2">
      <c r="A39" s="185"/>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row>
    <row r="40" spans="1:48" x14ac:dyDescent="0.2">
      <c r="A40" s="185"/>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row>
    <row r="41" spans="1:48" x14ac:dyDescent="0.2">
      <c r="A41" s="185"/>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row>
    <row r="42" spans="1:48" x14ac:dyDescent="0.2">
      <c r="A42" s="185"/>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row>
    <row r="43" spans="1:48" x14ac:dyDescent="0.2">
      <c r="A43" s="185"/>
      <c r="B43" s="185"/>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row>
    <row r="44" spans="1:48" x14ac:dyDescent="0.2">
      <c r="A44" s="185"/>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row>
    <row r="45" spans="1:48" x14ac:dyDescent="0.2">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row>
    <row r="46" spans="1:48" x14ac:dyDescent="0.2">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row>
    <row r="47" spans="1:48" x14ac:dyDescent="0.2">
      <c r="A47" s="185"/>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row>
    <row r="48" spans="1:48" x14ac:dyDescent="0.2">
      <c r="A48" s="185"/>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row>
    <row r="49" spans="1:48" x14ac:dyDescent="0.2">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row>
    <row r="50" spans="1:48" x14ac:dyDescent="0.2">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row>
    <row r="51" spans="1:48" x14ac:dyDescent="0.2">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row>
    <row r="52" spans="1:48" x14ac:dyDescent="0.2">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row>
    <row r="53" spans="1:48" x14ac:dyDescent="0.2">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row>
    <row r="54" spans="1:48" x14ac:dyDescent="0.2">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row>
    <row r="55" spans="1:48" x14ac:dyDescent="0.2">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row>
    <row r="56" spans="1:48" x14ac:dyDescent="0.2">
      <c r="A56" s="185"/>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row>
    <row r="57" spans="1:48" x14ac:dyDescent="0.2">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row>
    <row r="58" spans="1:48" x14ac:dyDescent="0.2">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row>
    <row r="59" spans="1:48" x14ac:dyDescent="0.2">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row>
    <row r="60" spans="1:48" x14ac:dyDescent="0.2">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row>
    <row r="61" spans="1:48" x14ac:dyDescent="0.2">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row>
    <row r="62" spans="1:48" x14ac:dyDescent="0.2">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row>
    <row r="63" spans="1:48" x14ac:dyDescent="0.2">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row>
    <row r="64" spans="1:48" x14ac:dyDescent="0.2">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row>
    <row r="65" spans="1:48" x14ac:dyDescent="0.2">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row>
    <row r="66" spans="1:48" x14ac:dyDescent="0.2">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row>
    <row r="67" spans="1:48" x14ac:dyDescent="0.2">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row>
    <row r="68" spans="1:48" x14ac:dyDescent="0.2">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row>
    <row r="69" spans="1:48" x14ac:dyDescent="0.2">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row>
    <row r="70" spans="1:48" x14ac:dyDescent="0.2">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row>
    <row r="71" spans="1:48" x14ac:dyDescent="0.2">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row>
    <row r="72" spans="1:48" x14ac:dyDescent="0.2">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row>
    <row r="73" spans="1:48" x14ac:dyDescent="0.2">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row>
    <row r="74" spans="1:48" x14ac:dyDescent="0.2">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row>
    <row r="75" spans="1:48" x14ac:dyDescent="0.2">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row>
    <row r="76" spans="1:48" x14ac:dyDescent="0.2">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row>
    <row r="77" spans="1:48" x14ac:dyDescent="0.2">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row>
    <row r="78" spans="1:48" x14ac:dyDescent="0.2">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row>
    <row r="79" spans="1:48" x14ac:dyDescent="0.2">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row>
    <row r="80" spans="1:48" x14ac:dyDescent="0.2">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row>
    <row r="81" spans="1:48" x14ac:dyDescent="0.2">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row>
    <row r="82" spans="1:48" x14ac:dyDescent="0.2">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row>
    <row r="83" spans="1:48" x14ac:dyDescent="0.2">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row>
    <row r="84" spans="1:48" x14ac:dyDescent="0.2">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row>
    <row r="85" spans="1:48" x14ac:dyDescent="0.2">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row>
    <row r="86" spans="1:48" x14ac:dyDescent="0.2">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row>
    <row r="87" spans="1:48" x14ac:dyDescent="0.2">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row>
    <row r="88" spans="1:48" x14ac:dyDescent="0.2">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row>
    <row r="89" spans="1:48" x14ac:dyDescent="0.2">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row>
    <row r="90" spans="1:48" x14ac:dyDescent="0.2">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row>
    <row r="91" spans="1:48" x14ac:dyDescent="0.2">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row>
    <row r="92" spans="1:48" x14ac:dyDescent="0.2">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row>
    <row r="93" spans="1:48" x14ac:dyDescent="0.2">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row>
    <row r="94" spans="1:48" x14ac:dyDescent="0.2">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row>
    <row r="95" spans="1:48" x14ac:dyDescent="0.2">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row>
    <row r="96" spans="1:48" x14ac:dyDescent="0.2">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row>
    <row r="97" spans="1:48" x14ac:dyDescent="0.2">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row>
    <row r="98" spans="1:48" x14ac:dyDescent="0.2">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row>
    <row r="99" spans="1:48" x14ac:dyDescent="0.2">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row>
    <row r="100" spans="1:48" x14ac:dyDescent="0.2">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row>
    <row r="101" spans="1:48" x14ac:dyDescent="0.2">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row>
    <row r="102" spans="1:48" x14ac:dyDescent="0.2">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row>
    <row r="103" spans="1:48" x14ac:dyDescent="0.2">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row>
    <row r="104" spans="1:48" x14ac:dyDescent="0.2">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row>
    <row r="105" spans="1:48" x14ac:dyDescent="0.2">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row>
    <row r="106" spans="1:48" x14ac:dyDescent="0.2">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row>
    <row r="107" spans="1:48" x14ac:dyDescent="0.2">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row>
    <row r="108" spans="1:48" x14ac:dyDescent="0.2">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row>
  </sheetData>
  <mergeCells count="7">
    <mergeCell ref="A17:D17"/>
    <mergeCell ref="A2:D2"/>
    <mergeCell ref="C1:D1"/>
    <mergeCell ref="C3:D3"/>
    <mergeCell ref="B3:B4"/>
    <mergeCell ref="A3:A4"/>
    <mergeCell ref="A1:B1"/>
  </mergeCells>
  <printOptions horizontalCentered="1"/>
  <pageMargins left="0.51181102362204722" right="0.51181102362204722" top="0.47244094488188981" bottom="0.51181102362204722" header="0" footer="0"/>
  <pageSetup orientation="landscape" horizontalDpi="4294967295"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2"/>
  <sheetViews>
    <sheetView view="pageBreakPreview" topLeftCell="A4" zoomScale="110" zoomScaleNormal="100" zoomScaleSheetLayoutView="110" workbookViewId="0">
      <selection activeCell="O35" sqref="O35"/>
    </sheetView>
  </sheetViews>
  <sheetFormatPr baseColWidth="10" defaultColWidth="11.42578125" defaultRowHeight="12.75" x14ac:dyDescent="0.2"/>
  <cols>
    <col min="1" max="8" width="11.42578125" style="606"/>
    <col min="9" max="9" width="30.85546875" style="606" customWidth="1"/>
    <col min="10" max="16384" width="11.42578125" style="606"/>
  </cols>
  <sheetData>
    <row r="1" spans="1:9" ht="18.75" x14ac:dyDescent="0.2">
      <c r="A1" s="1584" t="s">
        <v>1320</v>
      </c>
      <c r="B1" s="1585"/>
      <c r="C1" s="1585"/>
      <c r="D1" s="1585"/>
      <c r="E1" s="1585"/>
      <c r="F1" s="1585"/>
      <c r="G1" s="1585"/>
      <c r="H1" s="1586"/>
      <c r="I1" s="605" t="s">
        <v>1321</v>
      </c>
    </row>
    <row r="2" spans="1:9" ht="15" customHeight="1" x14ac:dyDescent="0.2">
      <c r="A2" s="1587" t="s">
        <v>1096</v>
      </c>
      <c r="B2" s="1587"/>
      <c r="C2" s="1587"/>
      <c r="D2" s="1587"/>
      <c r="E2" s="1587"/>
      <c r="F2" s="1587"/>
      <c r="G2" s="1587"/>
      <c r="H2" s="1587"/>
      <c r="I2" s="1587"/>
    </row>
    <row r="3" spans="1:9" ht="13.5" thickBot="1" x14ac:dyDescent="0.25">
      <c r="A3" s="1587"/>
      <c r="B3" s="1587"/>
      <c r="C3" s="1587"/>
      <c r="D3" s="1587"/>
      <c r="E3" s="1587"/>
      <c r="F3" s="1587"/>
      <c r="G3" s="1587"/>
      <c r="H3" s="1587"/>
      <c r="I3" s="1587"/>
    </row>
    <row r="4" spans="1:9" ht="22.15" customHeight="1" thickBot="1" x14ac:dyDescent="0.25">
      <c r="A4" s="1005" t="s">
        <v>66</v>
      </c>
      <c r="B4" s="1006"/>
      <c r="C4" s="1592" t="s">
        <v>1658</v>
      </c>
      <c r="D4" s="1593"/>
      <c r="E4" s="1593"/>
      <c r="F4" s="1593"/>
      <c r="G4" s="1593"/>
      <c r="H4" s="1593"/>
      <c r="I4" s="1594"/>
    </row>
    <row r="5" spans="1:9" ht="57" customHeight="1" x14ac:dyDescent="0.2">
      <c r="A5" s="1588" t="s">
        <v>1322</v>
      </c>
      <c r="B5" s="1589"/>
      <c r="C5" s="1589"/>
      <c r="D5" s="1589"/>
      <c r="E5" s="1589"/>
      <c r="F5" s="1589"/>
      <c r="G5" s="1589"/>
      <c r="H5" s="1589"/>
      <c r="I5" s="1590"/>
    </row>
    <row r="6" spans="1:9" ht="12.75" customHeight="1" x14ac:dyDescent="0.2">
      <c r="A6" s="1591" t="s">
        <v>1657</v>
      </c>
      <c r="B6" s="1591"/>
      <c r="C6" s="1591"/>
      <c r="D6" s="1591"/>
      <c r="E6" s="1591"/>
      <c r="F6" s="1591"/>
      <c r="G6" s="1591"/>
      <c r="H6" s="1591"/>
      <c r="I6" s="1591"/>
    </row>
    <row r="7" spans="1:9" ht="32.450000000000003" customHeight="1" x14ac:dyDescent="0.2">
      <c r="A7" s="1591"/>
      <c r="B7" s="1591"/>
      <c r="C7" s="1591"/>
      <c r="D7" s="1591"/>
      <c r="E7" s="1591"/>
      <c r="F7" s="1591"/>
      <c r="G7" s="1591"/>
      <c r="H7" s="1591"/>
      <c r="I7" s="1591"/>
    </row>
    <row r="8" spans="1:9" x14ac:dyDescent="0.2">
      <c r="A8" s="1583" t="s">
        <v>1659</v>
      </c>
      <c r="B8" s="1583"/>
      <c r="C8" s="1583"/>
      <c r="D8" s="1583"/>
      <c r="E8" s="1583"/>
      <c r="F8" s="1583"/>
      <c r="G8" s="1583"/>
      <c r="H8" s="1583"/>
      <c r="I8" s="1583"/>
    </row>
    <row r="9" spans="1:9" x14ac:dyDescent="0.2">
      <c r="A9" s="1583"/>
      <c r="B9" s="1583"/>
      <c r="C9" s="1583"/>
      <c r="D9" s="1583"/>
      <c r="E9" s="1583"/>
      <c r="F9" s="1583"/>
      <c r="G9" s="1583"/>
      <c r="H9" s="1583"/>
      <c r="I9" s="1583"/>
    </row>
    <row r="10" spans="1:9" ht="15" x14ac:dyDescent="0.2">
      <c r="A10" s="1582" t="s">
        <v>1323</v>
      </c>
      <c r="B10" s="1583"/>
      <c r="C10" s="1583"/>
      <c r="D10" s="1583"/>
      <c r="E10" s="1583"/>
      <c r="F10" s="1583"/>
      <c r="G10" s="1583"/>
      <c r="H10" s="1583"/>
      <c r="I10" s="1583"/>
    </row>
    <row r="11" spans="1:9" ht="15" x14ac:dyDescent="0.2">
      <c r="A11" s="1582" t="s">
        <v>1324</v>
      </c>
      <c r="B11" s="1583"/>
      <c r="C11" s="1583"/>
      <c r="D11" s="1583"/>
      <c r="E11" s="1583"/>
      <c r="F11" s="1583"/>
      <c r="G11" s="1583"/>
      <c r="H11" s="1583"/>
      <c r="I11" s="1583"/>
    </row>
    <row r="12" spans="1:9" ht="15" x14ac:dyDescent="0.2">
      <c r="A12" s="1582" t="s">
        <v>1325</v>
      </c>
      <c r="B12" s="1583"/>
      <c r="C12" s="1583"/>
      <c r="D12" s="1583"/>
      <c r="E12" s="1583"/>
      <c r="F12" s="1583"/>
      <c r="G12" s="1583"/>
      <c r="H12" s="1583"/>
      <c r="I12" s="1583"/>
    </row>
    <row r="13" spans="1:9" x14ac:dyDescent="0.2">
      <c r="A13" s="1582" t="s">
        <v>1660</v>
      </c>
      <c r="B13" s="1583"/>
      <c r="C13" s="1583"/>
      <c r="D13" s="1583"/>
      <c r="E13" s="1583"/>
      <c r="F13" s="1583"/>
      <c r="G13" s="1583"/>
      <c r="H13" s="1583"/>
      <c r="I13" s="1583"/>
    </row>
    <row r="14" spans="1:9" x14ac:dyDescent="0.2">
      <c r="A14" s="1583"/>
      <c r="B14" s="1583"/>
      <c r="C14" s="1583"/>
      <c r="D14" s="1583"/>
      <c r="E14" s="1583"/>
      <c r="F14" s="1583"/>
      <c r="G14" s="1583"/>
      <c r="H14" s="1583"/>
      <c r="I14" s="1583"/>
    </row>
    <row r="15" spans="1:9" ht="15" x14ac:dyDescent="0.2">
      <c r="A15" s="1582" t="s">
        <v>1323</v>
      </c>
      <c r="B15" s="1583"/>
      <c r="C15" s="1583"/>
      <c r="D15" s="1583"/>
      <c r="E15" s="1583"/>
      <c r="F15" s="1583"/>
      <c r="G15" s="1583"/>
      <c r="H15" s="1583"/>
      <c r="I15" s="1583"/>
    </row>
    <row r="16" spans="1:9" ht="15" x14ac:dyDescent="0.2">
      <c r="A16" s="1582" t="s">
        <v>1324</v>
      </c>
      <c r="B16" s="1583"/>
      <c r="C16" s="1583"/>
      <c r="D16" s="1583"/>
      <c r="E16" s="1583"/>
      <c r="F16" s="1583"/>
      <c r="G16" s="1583"/>
      <c r="H16" s="1583"/>
      <c r="I16" s="1583"/>
    </row>
    <row r="17" spans="1:9" ht="15" x14ac:dyDescent="0.2">
      <c r="A17" s="1582" t="s">
        <v>1325</v>
      </c>
      <c r="B17" s="1583"/>
      <c r="C17" s="1583"/>
      <c r="D17" s="1583"/>
      <c r="E17" s="1583"/>
      <c r="F17" s="1583"/>
      <c r="G17" s="1583"/>
      <c r="H17" s="1583"/>
      <c r="I17" s="1583"/>
    </row>
    <row r="18" spans="1:9" x14ac:dyDescent="0.2">
      <c r="A18" s="1580" t="s">
        <v>1661</v>
      </c>
      <c r="B18" s="1580"/>
      <c r="C18" s="1580"/>
      <c r="D18" s="1580"/>
      <c r="E18" s="1580"/>
      <c r="F18" s="1580"/>
      <c r="G18" s="1580"/>
      <c r="H18" s="1580"/>
      <c r="I18" s="1580"/>
    </row>
    <row r="19" spans="1:9" ht="21" customHeight="1" x14ac:dyDescent="0.2">
      <c r="A19" s="1580"/>
      <c r="B19" s="1580"/>
      <c r="C19" s="1580"/>
      <c r="D19" s="1580"/>
      <c r="E19" s="1580"/>
      <c r="F19" s="1580"/>
      <c r="G19" s="1580"/>
      <c r="H19" s="1580"/>
      <c r="I19" s="1580"/>
    </row>
    <row r="20" spans="1:9" ht="15" x14ac:dyDescent="0.2">
      <c r="A20" s="1581" t="s">
        <v>1323</v>
      </c>
      <c r="B20" s="1580"/>
      <c r="C20" s="1580"/>
      <c r="D20" s="1580"/>
      <c r="E20" s="1580"/>
      <c r="F20" s="1580"/>
      <c r="G20" s="1580"/>
      <c r="H20" s="1580"/>
      <c r="I20" s="1580"/>
    </row>
    <row r="21" spans="1:9" ht="15" x14ac:dyDescent="0.2">
      <c r="A21" s="1581" t="s">
        <v>1324</v>
      </c>
      <c r="B21" s="1580"/>
      <c r="C21" s="1580"/>
      <c r="D21" s="1580"/>
      <c r="E21" s="1580"/>
      <c r="F21" s="1580"/>
      <c r="G21" s="1580"/>
      <c r="H21" s="1580"/>
      <c r="I21" s="1580"/>
    </row>
    <row r="22" spans="1:9" ht="15" x14ac:dyDescent="0.2">
      <c r="A22" s="1581" t="s">
        <v>1325</v>
      </c>
      <c r="B22" s="1580"/>
      <c r="C22" s="1580"/>
      <c r="D22" s="1580"/>
      <c r="E22" s="1580"/>
      <c r="F22" s="1580"/>
      <c r="G22" s="1580"/>
      <c r="H22" s="1580"/>
      <c r="I22" s="1580"/>
    </row>
    <row r="23" spans="1:9" x14ac:dyDescent="0.2">
      <c r="A23" s="1580" t="s">
        <v>1662</v>
      </c>
      <c r="B23" s="1580"/>
      <c r="C23" s="1580"/>
      <c r="D23" s="1580"/>
      <c r="E23" s="1580"/>
      <c r="F23" s="1580"/>
      <c r="G23" s="1580"/>
      <c r="H23" s="1580"/>
      <c r="I23" s="1580"/>
    </row>
    <row r="24" spans="1:9" x14ac:dyDescent="0.2">
      <c r="A24" s="1580"/>
      <c r="B24" s="1580"/>
      <c r="C24" s="1580"/>
      <c r="D24" s="1580"/>
      <c r="E24" s="1580"/>
      <c r="F24" s="1580"/>
      <c r="G24" s="1580"/>
      <c r="H24" s="1580"/>
      <c r="I24" s="1580"/>
    </row>
    <row r="25" spans="1:9" ht="15" x14ac:dyDescent="0.2">
      <c r="A25" s="1581" t="s">
        <v>1323</v>
      </c>
      <c r="B25" s="1580"/>
      <c r="C25" s="1580"/>
      <c r="D25" s="1580"/>
      <c r="E25" s="1580"/>
      <c r="F25" s="1580"/>
      <c r="G25" s="1580"/>
      <c r="H25" s="1580"/>
      <c r="I25" s="1580"/>
    </row>
    <row r="26" spans="1:9" ht="15" x14ac:dyDescent="0.2">
      <c r="A26" s="1581" t="s">
        <v>1324</v>
      </c>
      <c r="B26" s="1580"/>
      <c r="C26" s="1580"/>
      <c r="D26" s="1580"/>
      <c r="E26" s="1580"/>
      <c r="F26" s="1580"/>
      <c r="G26" s="1580"/>
      <c r="H26" s="1580"/>
      <c r="I26" s="1580"/>
    </row>
    <row r="27" spans="1:9" ht="15" x14ac:dyDescent="0.2">
      <c r="A27" s="1581" t="s">
        <v>1325</v>
      </c>
      <c r="B27" s="1580"/>
      <c r="C27" s="1580"/>
      <c r="D27" s="1580"/>
      <c r="E27" s="1580"/>
      <c r="F27" s="1580"/>
      <c r="G27" s="1580"/>
      <c r="H27" s="1580"/>
      <c r="I27" s="1580"/>
    </row>
    <row r="28" spans="1:9" x14ac:dyDescent="0.2">
      <c r="A28" s="1580" t="s">
        <v>1663</v>
      </c>
      <c r="B28" s="1580"/>
      <c r="C28" s="1580"/>
      <c r="D28" s="1580"/>
      <c r="E28" s="1580"/>
      <c r="F28" s="1580"/>
      <c r="G28" s="1580"/>
      <c r="H28" s="1580"/>
      <c r="I28" s="1580"/>
    </row>
    <row r="29" spans="1:9" x14ac:dyDescent="0.2">
      <c r="A29" s="1580"/>
      <c r="B29" s="1580"/>
      <c r="C29" s="1580"/>
      <c r="D29" s="1580"/>
      <c r="E29" s="1580"/>
      <c r="F29" s="1580"/>
      <c r="G29" s="1580"/>
      <c r="H29" s="1580"/>
      <c r="I29" s="1580"/>
    </row>
    <row r="30" spans="1:9" ht="15" x14ac:dyDescent="0.2">
      <c r="A30" s="1581" t="s">
        <v>1323</v>
      </c>
      <c r="B30" s="1580"/>
      <c r="C30" s="1580"/>
      <c r="D30" s="1580"/>
      <c r="E30" s="1580"/>
      <c r="F30" s="1580"/>
      <c r="G30" s="1580"/>
      <c r="H30" s="1580"/>
      <c r="I30" s="1580"/>
    </row>
    <row r="31" spans="1:9" ht="15" x14ac:dyDescent="0.2">
      <c r="A31" s="1581" t="s">
        <v>1324</v>
      </c>
      <c r="B31" s="1580"/>
      <c r="C31" s="1580"/>
      <c r="D31" s="1580"/>
      <c r="E31" s="1580"/>
      <c r="F31" s="1580"/>
      <c r="G31" s="1580"/>
      <c r="H31" s="1580"/>
      <c r="I31" s="1580"/>
    </row>
    <row r="32" spans="1:9" ht="15" x14ac:dyDescent="0.2">
      <c r="A32" s="1581" t="s">
        <v>1325</v>
      </c>
      <c r="B32" s="1580"/>
      <c r="C32" s="1580"/>
      <c r="D32" s="1580"/>
      <c r="E32" s="1580"/>
      <c r="F32" s="1580"/>
      <c r="G32" s="1580"/>
      <c r="H32" s="1580"/>
      <c r="I32" s="1580"/>
    </row>
  </sheetData>
  <mergeCells count="26">
    <mergeCell ref="A8:I9"/>
    <mergeCell ref="A10:I10"/>
    <mergeCell ref="A11:I11"/>
    <mergeCell ref="A12:I12"/>
    <mergeCell ref="A13:I14"/>
    <mergeCell ref="A1:H1"/>
    <mergeCell ref="A2:I3"/>
    <mergeCell ref="A4:B4"/>
    <mergeCell ref="A5:I5"/>
    <mergeCell ref="A6:I7"/>
    <mergeCell ref="C4:I4"/>
    <mergeCell ref="A28:I29"/>
    <mergeCell ref="A30:I30"/>
    <mergeCell ref="A31:I31"/>
    <mergeCell ref="A32:I32"/>
    <mergeCell ref="A15:I15"/>
    <mergeCell ref="A23:I24"/>
    <mergeCell ref="A25:I25"/>
    <mergeCell ref="A26:I26"/>
    <mergeCell ref="A27:I27"/>
    <mergeCell ref="A16:I16"/>
    <mergeCell ref="A17:I17"/>
    <mergeCell ref="A18:I19"/>
    <mergeCell ref="A20:I20"/>
    <mergeCell ref="A21:I21"/>
    <mergeCell ref="A22:I22"/>
  </mergeCells>
  <pageMargins left="0.70866141732283472" right="0.70866141732283472" top="0.74803149606299213" bottom="0.74803149606299213" header="0.31496062992125984" footer="0.31496062992125984"/>
  <pageSetup scale="75" orientation="landscape" horizontalDpi="4294967295" verticalDpi="4294967295"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C000"/>
  </sheetPr>
  <dimension ref="A1:D25"/>
  <sheetViews>
    <sheetView view="pageBreakPreview" zoomScale="115" zoomScaleNormal="130" zoomScaleSheetLayoutView="115" workbookViewId="0">
      <selection activeCell="B16" sqref="B16"/>
    </sheetView>
  </sheetViews>
  <sheetFormatPr baseColWidth="10" defaultColWidth="11.42578125" defaultRowHeight="15.95" customHeight="1" x14ac:dyDescent="0.2"/>
  <cols>
    <col min="1" max="1" width="8.28515625" style="11" customWidth="1"/>
    <col min="2" max="2" width="81.5703125" style="11" customWidth="1"/>
    <col min="3" max="3" width="23.42578125" style="11" customWidth="1"/>
    <col min="4" max="16384" width="11.42578125" style="11"/>
  </cols>
  <sheetData>
    <row r="1" spans="1:4" ht="41.25" customHeight="1" x14ac:dyDescent="0.2">
      <c r="A1" s="205"/>
      <c r="B1" s="166" t="s">
        <v>25</v>
      </c>
      <c r="C1" s="185"/>
    </row>
    <row r="2" spans="1:4" ht="25.5" x14ac:dyDescent="0.25">
      <c r="A2" s="185"/>
      <c r="B2" s="506"/>
      <c r="C2" s="505" t="s">
        <v>26</v>
      </c>
      <c r="D2" s="199"/>
    </row>
    <row r="3" spans="1:4" ht="24" customHeight="1" x14ac:dyDescent="0.2">
      <c r="A3" s="979" t="s">
        <v>27</v>
      </c>
      <c r="B3" s="612" t="s">
        <v>28</v>
      </c>
      <c r="C3" s="610" t="s">
        <v>29</v>
      </c>
    </row>
    <row r="4" spans="1:4" ht="24" customHeight="1" x14ac:dyDescent="0.2">
      <c r="A4" s="979"/>
      <c r="B4" s="613" t="s">
        <v>30</v>
      </c>
      <c r="C4" s="610" t="s">
        <v>31</v>
      </c>
    </row>
    <row r="5" spans="1:4" ht="24" customHeight="1" x14ac:dyDescent="0.2">
      <c r="A5" s="979"/>
      <c r="B5" s="613" t="s">
        <v>32</v>
      </c>
      <c r="C5" s="611" t="s">
        <v>33</v>
      </c>
    </row>
    <row r="6" spans="1:4" ht="24" customHeight="1" x14ac:dyDescent="0.2">
      <c r="A6" s="979"/>
      <c r="B6" s="613" t="s">
        <v>34</v>
      </c>
      <c r="C6" s="611" t="s">
        <v>35</v>
      </c>
    </row>
    <row r="7" spans="1:4" ht="24" customHeight="1" x14ac:dyDescent="0.25">
      <c r="A7" s="979"/>
      <c r="B7" s="532" t="s">
        <v>36</v>
      </c>
      <c r="C7" s="610" t="s">
        <v>37</v>
      </c>
      <c r="D7" s="351"/>
    </row>
    <row r="8" spans="1:4" ht="24" customHeight="1" x14ac:dyDescent="0.25">
      <c r="A8" s="979"/>
      <c r="B8" s="532" t="s">
        <v>38</v>
      </c>
      <c r="C8" s="610" t="s">
        <v>39</v>
      </c>
    </row>
    <row r="9" spans="1:4" ht="24" customHeight="1" x14ac:dyDescent="0.25">
      <c r="A9" s="979"/>
      <c r="B9" s="533" t="s">
        <v>40</v>
      </c>
      <c r="C9" s="610" t="s">
        <v>41</v>
      </c>
      <c r="D9" s="351"/>
    </row>
    <row r="10" spans="1:4" ht="24" customHeight="1" x14ac:dyDescent="0.25">
      <c r="A10" s="979"/>
      <c r="B10" s="533" t="s">
        <v>42</v>
      </c>
      <c r="C10" s="610" t="s">
        <v>43</v>
      </c>
    </row>
    <row r="11" spans="1:4" ht="24" hidden="1" customHeight="1" x14ac:dyDescent="0.25">
      <c r="A11" s="979"/>
      <c r="B11" s="533" t="s">
        <v>44</v>
      </c>
      <c r="C11" s="610"/>
    </row>
    <row r="12" spans="1:4" ht="24" customHeight="1" x14ac:dyDescent="0.25">
      <c r="A12" s="979"/>
      <c r="B12" s="533" t="s">
        <v>45</v>
      </c>
      <c r="C12" s="610" t="s">
        <v>46</v>
      </c>
    </row>
    <row r="13" spans="1:4" ht="24" customHeight="1" x14ac:dyDescent="0.25">
      <c r="A13" s="979"/>
      <c r="B13" s="533" t="s">
        <v>47</v>
      </c>
      <c r="C13" s="610" t="s">
        <v>48</v>
      </c>
    </row>
    <row r="14" spans="1:4" ht="24" customHeight="1" x14ac:dyDescent="0.25">
      <c r="A14" s="979"/>
      <c r="B14" s="533" t="s">
        <v>49</v>
      </c>
      <c r="C14" s="610" t="s">
        <v>50</v>
      </c>
    </row>
    <row r="15" spans="1:4" ht="24" customHeight="1" x14ac:dyDescent="0.2">
      <c r="A15" s="979"/>
      <c r="B15" s="534" t="s">
        <v>51</v>
      </c>
      <c r="C15" s="610" t="s">
        <v>52</v>
      </c>
    </row>
    <row r="16" spans="1:4" ht="24" customHeight="1" x14ac:dyDescent="0.2">
      <c r="A16" s="980"/>
      <c r="B16" s="534" t="s">
        <v>53</v>
      </c>
      <c r="C16" s="610" t="s">
        <v>54</v>
      </c>
    </row>
    <row r="17" spans="1:3" ht="15.95" customHeight="1" x14ac:dyDescent="0.2">
      <c r="A17" s="185"/>
      <c r="B17" s="200"/>
      <c r="C17" s="185"/>
    </row>
    <row r="18" spans="1:3" ht="15.95" customHeight="1" thickBot="1" x14ac:dyDescent="0.3">
      <c r="A18" s="185"/>
      <c r="B18" s="49"/>
      <c r="C18" s="185"/>
    </row>
    <row r="19" spans="1:3" ht="15.95" customHeight="1" thickBot="1" x14ac:dyDescent="0.35">
      <c r="A19" s="185"/>
      <c r="B19" s="136" t="s">
        <v>55</v>
      </c>
      <c r="C19" s="185"/>
    </row>
    <row r="20" spans="1:3" ht="20.100000000000001" customHeight="1" x14ac:dyDescent="0.25">
      <c r="A20" s="185"/>
      <c r="B20" s="106" t="s">
        <v>56</v>
      </c>
      <c r="C20" s="608" t="s">
        <v>57</v>
      </c>
    </row>
    <row r="21" spans="1:3" ht="20.100000000000001" customHeight="1" thickBot="1" x14ac:dyDescent="0.25">
      <c r="A21" s="185"/>
      <c r="B21" s="107" t="s">
        <v>58</v>
      </c>
      <c r="C21" s="609" t="s">
        <v>59</v>
      </c>
    </row>
    <row r="22" spans="1:3" ht="20.100000000000001" customHeight="1" thickBot="1" x14ac:dyDescent="0.25">
      <c r="A22" s="185"/>
      <c r="B22" s="107" t="s">
        <v>1326</v>
      </c>
      <c r="C22" s="202" t="s">
        <v>1327</v>
      </c>
    </row>
    <row r="23" spans="1:3" ht="24.75" customHeight="1" x14ac:dyDescent="0.2">
      <c r="A23" s="185"/>
      <c r="B23" s="469"/>
      <c r="C23" s="607" t="s">
        <v>60</v>
      </c>
    </row>
    <row r="24" spans="1:3" ht="15.95" customHeight="1" x14ac:dyDescent="0.3">
      <c r="B24" s="203"/>
    </row>
    <row r="25" spans="1:3" ht="15.95" customHeight="1" x14ac:dyDescent="0.2">
      <c r="B25" s="204"/>
    </row>
  </sheetData>
  <mergeCells count="1">
    <mergeCell ref="A3:A16"/>
  </mergeCells>
  <hyperlinks>
    <hyperlink ref="C20" location="'Anexo-1 Ruta de Trabajo '!A1" display="DPSE-ANEXO 1"/>
    <hyperlink ref="C21" location="'Anexo-2 Clasif.Tematicos'!Área_de_impresión" display="DPSE-ANEXO 2"/>
    <hyperlink ref="C4" location="'02 AnalisisPolíticas'!Área_de_impresión" display="SPPD-02"/>
    <hyperlink ref="C7" location="'05 EnfoquesPlani'!A1" display="DPS-05"/>
    <hyperlink ref="C8" location="'06 Modelos GpR'!A1" display="DPS-06"/>
    <hyperlink ref="C9" location="'07 Población'!A1" display="DPS-07"/>
    <hyperlink ref="C14" location="'11 Visión, Misión, Val'!A1" display="DPS-11"/>
    <hyperlink ref="C16" location="'13 Análisis Actores'!A1" display="DPS-13"/>
    <hyperlink ref="C3" location="'01 Mandatos '!Área_de_impresión" display="SPPD-01"/>
    <hyperlink ref="C5" location="'03 Alineación-Vinc'!A1" display="DPS-03"/>
    <hyperlink ref="C6" location="'04 Vinculación Inst'!A1" display="DPS-04"/>
    <hyperlink ref="C10" location="'08 A Jerarq'!Área_de_impresión" display="SPPD-08"/>
    <hyperlink ref="C12" location="'09 Matriz PEI'!A1" display="SPPD_09"/>
    <hyperlink ref="C13" location="'10 F Indicador'!A1" display="SPPD-10"/>
    <hyperlink ref="C15" location="'12 A Cap- FODA'!A1" display="SPPD-12"/>
    <hyperlink ref="C23" location="Carátula!A1" display="Click para regresar a carátula"/>
    <hyperlink ref="C22" location="'Anexo-3 Análisis M,E,Fe'!A1" display="ANEXO 3"/>
  </hyperlinks>
  <printOptions horizontalCentered="1"/>
  <pageMargins left="0.25" right="0.25" top="0.75" bottom="0.75" header="0.3" footer="0.3"/>
  <pageSetup scale="73"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4"/>
  </sheetPr>
  <dimension ref="A1:H53"/>
  <sheetViews>
    <sheetView view="pageBreakPreview" zoomScaleNormal="100" zoomScaleSheetLayoutView="100" workbookViewId="0">
      <selection activeCell="C20" sqref="C20"/>
    </sheetView>
  </sheetViews>
  <sheetFormatPr baseColWidth="10" defaultColWidth="11.42578125" defaultRowHeight="12.75" x14ac:dyDescent="0.2"/>
  <cols>
    <col min="1" max="1" width="68.42578125" style="2" customWidth="1"/>
    <col min="2" max="2" width="54.140625" style="2" customWidth="1"/>
    <col min="3" max="3" width="53.28515625" style="2" customWidth="1"/>
    <col min="4" max="4" width="23.140625" style="2" customWidth="1"/>
    <col min="5" max="5" width="40.85546875" style="2" customWidth="1"/>
    <col min="6" max="16384" width="11.42578125" style="2"/>
  </cols>
  <sheetData>
    <row r="1" spans="1:8" ht="19.5" thickBot="1" x14ac:dyDescent="0.25">
      <c r="A1" s="995" t="s">
        <v>28</v>
      </c>
      <c r="B1" s="996"/>
      <c r="C1" s="795" t="s">
        <v>29</v>
      </c>
    </row>
    <row r="2" spans="1:8" ht="19.5" thickBot="1" x14ac:dyDescent="0.25">
      <c r="A2" s="796"/>
      <c r="B2" s="797"/>
      <c r="C2" s="798"/>
    </row>
    <row r="3" spans="1:8" ht="27" customHeight="1" thickBot="1" x14ac:dyDescent="0.25">
      <c r="A3" s="997" t="s">
        <v>1431</v>
      </c>
      <c r="B3" s="998"/>
      <c r="C3" s="999"/>
      <c r="D3" s="47"/>
      <c r="E3" s="47"/>
    </row>
    <row r="4" spans="1:8" ht="16.5" customHeight="1" thickBot="1" x14ac:dyDescent="0.25">
      <c r="A4" s="799">
        <v>1</v>
      </c>
      <c r="B4" s="800">
        <v>2</v>
      </c>
      <c r="C4" s="801">
        <v>3</v>
      </c>
      <c r="D4" s="47"/>
      <c r="E4" s="47"/>
    </row>
    <row r="5" spans="1:8" ht="21.75" customHeight="1" thickBot="1" x14ac:dyDescent="0.25">
      <c r="A5" s="802" t="s">
        <v>61</v>
      </c>
      <c r="B5" s="147" t="s">
        <v>62</v>
      </c>
      <c r="C5" s="803" t="s">
        <v>63</v>
      </c>
      <c r="D5" s="46"/>
      <c r="E5" s="994"/>
      <c r="F5" s="3"/>
      <c r="G5" s="3"/>
      <c r="H5" s="3"/>
    </row>
    <row r="6" spans="1:8" ht="84" x14ac:dyDescent="0.2">
      <c r="A6" s="804" t="s">
        <v>1328</v>
      </c>
      <c r="B6" s="638" t="s">
        <v>1329</v>
      </c>
      <c r="C6" s="805" t="s">
        <v>1330</v>
      </c>
      <c r="D6" s="7"/>
      <c r="E6" s="994"/>
      <c r="F6" s="3"/>
      <c r="G6" s="3"/>
      <c r="H6" s="3"/>
    </row>
    <row r="7" spans="1:8" ht="38.25" x14ac:dyDescent="0.2">
      <c r="A7" s="806" t="s">
        <v>1331</v>
      </c>
      <c r="B7" s="1000" t="s">
        <v>1332</v>
      </c>
      <c r="C7" s="807" t="s">
        <v>1333</v>
      </c>
      <c r="D7" s="7"/>
      <c r="E7" s="994"/>
      <c r="F7" s="3"/>
      <c r="G7" s="3"/>
      <c r="H7" s="3"/>
    </row>
    <row r="8" spans="1:8" ht="36" x14ac:dyDescent="0.2">
      <c r="A8" s="806" t="s">
        <v>1334</v>
      </c>
      <c r="B8" s="1000"/>
      <c r="C8" s="808" t="s">
        <v>1335</v>
      </c>
      <c r="D8" s="8"/>
      <c r="E8" s="994"/>
      <c r="F8" s="3"/>
      <c r="G8" s="3"/>
      <c r="H8" s="3"/>
    </row>
    <row r="9" spans="1:8" ht="72" x14ac:dyDescent="0.2">
      <c r="A9" s="809" t="s">
        <v>1336</v>
      </c>
      <c r="B9" s="1000"/>
      <c r="C9" s="808" t="s">
        <v>1337</v>
      </c>
      <c r="D9" s="9"/>
      <c r="E9" s="994"/>
      <c r="F9" s="3"/>
      <c r="G9" s="3"/>
      <c r="H9" s="3"/>
    </row>
    <row r="10" spans="1:8" ht="108" x14ac:dyDescent="0.2">
      <c r="A10" s="810" t="s">
        <v>1338</v>
      </c>
      <c r="B10" s="1001" t="s">
        <v>1339</v>
      </c>
      <c r="C10" s="811" t="s">
        <v>1340</v>
      </c>
      <c r="D10" s="3"/>
      <c r="E10" s="3"/>
      <c r="F10" s="3"/>
      <c r="G10" s="3"/>
      <c r="H10" s="3"/>
    </row>
    <row r="11" spans="1:8" ht="48" x14ac:dyDescent="0.2">
      <c r="A11" s="812" t="s">
        <v>1341</v>
      </c>
      <c r="B11" s="1002"/>
      <c r="C11" s="813" t="s">
        <v>1342</v>
      </c>
      <c r="D11" s="3"/>
      <c r="E11" s="3"/>
      <c r="F11" s="3"/>
      <c r="G11" s="3"/>
      <c r="H11" s="3"/>
    </row>
    <row r="12" spans="1:8" ht="48" x14ac:dyDescent="0.2">
      <c r="A12" s="814" t="s">
        <v>1343</v>
      </c>
      <c r="B12" s="815" t="s">
        <v>1344</v>
      </c>
      <c r="C12" s="816" t="s">
        <v>1345</v>
      </c>
      <c r="D12" s="3"/>
      <c r="E12" s="3"/>
      <c r="F12" s="3"/>
      <c r="G12" s="3"/>
      <c r="H12" s="3"/>
    </row>
    <row r="13" spans="1:8" ht="132" x14ac:dyDescent="0.2">
      <c r="A13" s="817" t="s">
        <v>1346</v>
      </c>
      <c r="B13" s="637" t="s">
        <v>1339</v>
      </c>
      <c r="C13" s="818" t="s">
        <v>1347</v>
      </c>
      <c r="D13" s="3"/>
      <c r="E13" s="3"/>
      <c r="F13" s="3"/>
      <c r="G13" s="3"/>
      <c r="H13" s="3"/>
    </row>
    <row r="14" spans="1:8" ht="60" x14ac:dyDescent="0.2">
      <c r="A14" s="817" t="s">
        <v>1348</v>
      </c>
      <c r="B14" s="981" t="s">
        <v>1349</v>
      </c>
      <c r="C14" s="818" t="s">
        <v>1350</v>
      </c>
      <c r="D14" s="3"/>
      <c r="E14" s="3"/>
      <c r="F14" s="3"/>
      <c r="G14" s="3"/>
      <c r="H14" s="3"/>
    </row>
    <row r="15" spans="1:8" x14ac:dyDescent="0.2">
      <c r="A15" s="819" t="s">
        <v>1351</v>
      </c>
      <c r="B15" s="981"/>
      <c r="C15" s="818"/>
      <c r="D15" s="3"/>
      <c r="E15" s="3"/>
      <c r="F15" s="3"/>
      <c r="G15" s="3"/>
      <c r="H15" s="3"/>
    </row>
    <row r="16" spans="1:8" ht="48" x14ac:dyDescent="0.2">
      <c r="A16" s="817" t="s">
        <v>1352</v>
      </c>
      <c r="B16" s="981"/>
      <c r="C16" s="818" t="s">
        <v>1353</v>
      </c>
      <c r="D16" s="47"/>
      <c r="E16" s="47"/>
    </row>
    <row r="17" spans="1:5" ht="84" x14ac:dyDescent="0.2">
      <c r="A17" s="820" t="s">
        <v>1354</v>
      </c>
      <c r="B17" s="639" t="s">
        <v>1355</v>
      </c>
      <c r="C17" s="808" t="s">
        <v>1356</v>
      </c>
      <c r="D17" s="47"/>
      <c r="E17" s="47"/>
    </row>
    <row r="18" spans="1:5" ht="134.44999999999999" customHeight="1" x14ac:dyDescent="0.2">
      <c r="A18" s="821" t="s">
        <v>1357</v>
      </c>
      <c r="B18" s="640" t="s">
        <v>1358</v>
      </c>
      <c r="C18" s="822" t="s">
        <v>1359</v>
      </c>
    </row>
    <row r="19" spans="1:5" ht="48" x14ac:dyDescent="0.2">
      <c r="A19" s="821" t="s">
        <v>1360</v>
      </c>
      <c r="B19" s="983" t="s">
        <v>1361</v>
      </c>
      <c r="C19" s="822" t="s">
        <v>1362</v>
      </c>
    </row>
    <row r="20" spans="1:5" ht="60" x14ac:dyDescent="0.2">
      <c r="A20" s="821" t="s">
        <v>1363</v>
      </c>
      <c r="B20" s="983"/>
      <c r="C20" s="822" t="s">
        <v>1364</v>
      </c>
    </row>
    <row r="21" spans="1:5" ht="84" x14ac:dyDescent="0.2">
      <c r="A21" s="817" t="s">
        <v>1365</v>
      </c>
      <c r="B21" s="983"/>
      <c r="C21" s="818" t="s">
        <v>1366</v>
      </c>
    </row>
    <row r="22" spans="1:5" ht="72" x14ac:dyDescent="0.2">
      <c r="A22" s="817" t="s">
        <v>1367</v>
      </c>
      <c r="B22" s="983"/>
      <c r="C22" s="818" t="s">
        <v>1368</v>
      </c>
    </row>
    <row r="23" spans="1:5" ht="100.5" x14ac:dyDescent="0.2">
      <c r="A23" s="817" t="s">
        <v>1369</v>
      </c>
      <c r="B23" s="641" t="s">
        <v>1370</v>
      </c>
      <c r="C23" s="818" t="s">
        <v>1371</v>
      </c>
    </row>
    <row r="24" spans="1:5" ht="72" customHeight="1" x14ac:dyDescent="0.2">
      <c r="A24" s="817" t="s">
        <v>1372</v>
      </c>
      <c r="B24" s="982" t="s">
        <v>1373</v>
      </c>
      <c r="C24" s="818" t="s">
        <v>1374</v>
      </c>
    </row>
    <row r="25" spans="1:5" ht="60" x14ac:dyDescent="0.2">
      <c r="A25" s="817" t="s">
        <v>1375</v>
      </c>
      <c r="B25" s="982"/>
      <c r="C25" s="818" t="s">
        <v>1376</v>
      </c>
    </row>
    <row r="26" spans="1:5" ht="72" x14ac:dyDescent="0.2">
      <c r="A26" s="817" t="s">
        <v>1377</v>
      </c>
      <c r="B26" s="982"/>
      <c r="C26" s="818" t="s">
        <v>1378</v>
      </c>
    </row>
    <row r="27" spans="1:5" ht="84" x14ac:dyDescent="0.2">
      <c r="A27" s="817" t="s">
        <v>1379</v>
      </c>
      <c r="B27" s="982"/>
      <c r="C27" s="818" t="s">
        <v>1380</v>
      </c>
    </row>
    <row r="28" spans="1:5" ht="48" x14ac:dyDescent="0.2">
      <c r="A28" s="817" t="s">
        <v>1381</v>
      </c>
      <c r="B28" s="982"/>
      <c r="C28" s="818" t="s">
        <v>1382</v>
      </c>
    </row>
    <row r="29" spans="1:5" ht="60" x14ac:dyDescent="0.2">
      <c r="A29" s="817" t="s">
        <v>1383</v>
      </c>
      <c r="B29" s="982"/>
      <c r="C29" s="818" t="s">
        <v>1384</v>
      </c>
    </row>
    <row r="30" spans="1:5" ht="84" x14ac:dyDescent="0.2">
      <c r="A30" s="817" t="s">
        <v>1385</v>
      </c>
      <c r="B30" s="982"/>
      <c r="C30" s="818" t="s">
        <v>1384</v>
      </c>
    </row>
    <row r="31" spans="1:5" ht="72" x14ac:dyDescent="0.2">
      <c r="A31" s="817" t="s">
        <v>1386</v>
      </c>
      <c r="B31" s="982"/>
      <c r="C31" s="818" t="s">
        <v>1384</v>
      </c>
    </row>
    <row r="32" spans="1:5" ht="60" x14ac:dyDescent="0.2">
      <c r="A32" s="817" t="s">
        <v>1387</v>
      </c>
      <c r="B32" s="982"/>
      <c r="C32" s="818" t="s">
        <v>1388</v>
      </c>
    </row>
    <row r="33" spans="1:3" ht="72" x14ac:dyDescent="0.2">
      <c r="A33" s="817" t="s">
        <v>1389</v>
      </c>
      <c r="B33" s="982"/>
      <c r="C33" s="818" t="s">
        <v>1384</v>
      </c>
    </row>
    <row r="34" spans="1:3" ht="60" x14ac:dyDescent="0.2">
      <c r="A34" s="817" t="s">
        <v>1390</v>
      </c>
      <c r="B34" s="983" t="s">
        <v>1391</v>
      </c>
      <c r="C34" s="818" t="s">
        <v>1392</v>
      </c>
    </row>
    <row r="35" spans="1:3" ht="60" x14ac:dyDescent="0.2">
      <c r="A35" s="817" t="s">
        <v>1393</v>
      </c>
      <c r="B35" s="983"/>
      <c r="C35" s="818" t="s">
        <v>1394</v>
      </c>
    </row>
    <row r="36" spans="1:3" ht="48" x14ac:dyDescent="0.2">
      <c r="A36" s="823" t="s">
        <v>1395</v>
      </c>
      <c r="B36" s="984" t="s">
        <v>1396</v>
      </c>
      <c r="C36" s="818" t="s">
        <v>1397</v>
      </c>
    </row>
    <row r="37" spans="1:3" ht="48" x14ac:dyDescent="0.2">
      <c r="A37" s="823" t="s">
        <v>1398</v>
      </c>
      <c r="B37" s="985"/>
      <c r="C37" s="818" t="s">
        <v>1399</v>
      </c>
    </row>
    <row r="38" spans="1:3" ht="48" x14ac:dyDescent="0.2">
      <c r="A38" s="817" t="s">
        <v>1400</v>
      </c>
      <c r="B38" s="985"/>
      <c r="C38" s="818" t="s">
        <v>1401</v>
      </c>
    </row>
    <row r="39" spans="1:3" ht="76.5" x14ac:dyDescent="0.2">
      <c r="A39" s="824" t="s">
        <v>1402</v>
      </c>
      <c r="B39" s="986"/>
      <c r="C39" s="825" t="s">
        <v>1403</v>
      </c>
    </row>
    <row r="40" spans="1:3" ht="15.75" x14ac:dyDescent="0.2">
      <c r="A40" s="826" t="s">
        <v>1404</v>
      </c>
      <c r="B40" s="987"/>
      <c r="C40" s="988"/>
    </row>
    <row r="41" spans="1:3" x14ac:dyDescent="0.2">
      <c r="A41" s="989" t="s">
        <v>1405</v>
      </c>
      <c r="B41" s="991" t="s">
        <v>1406</v>
      </c>
      <c r="C41" s="992" t="s">
        <v>1407</v>
      </c>
    </row>
    <row r="42" spans="1:3" ht="95.45" customHeight="1" x14ac:dyDescent="0.2">
      <c r="A42" s="990"/>
      <c r="B42" s="991"/>
      <c r="C42" s="993"/>
    </row>
    <row r="43" spans="1:3" ht="57" customHeight="1" x14ac:dyDescent="0.2">
      <c r="A43" s="817" t="s">
        <v>1408</v>
      </c>
      <c r="B43" s="981" t="s">
        <v>1409</v>
      </c>
      <c r="C43" s="818" t="s">
        <v>1410</v>
      </c>
    </row>
    <row r="44" spans="1:3" ht="76.150000000000006" customHeight="1" x14ac:dyDescent="0.2">
      <c r="A44" s="817" t="s">
        <v>1411</v>
      </c>
      <c r="B44" s="981"/>
      <c r="C44" s="818" t="s">
        <v>1412</v>
      </c>
    </row>
    <row r="45" spans="1:3" ht="63" customHeight="1" x14ac:dyDescent="0.2">
      <c r="A45" s="823" t="s">
        <v>1413</v>
      </c>
      <c r="B45" s="981"/>
      <c r="C45" s="818" t="s">
        <v>1414</v>
      </c>
    </row>
    <row r="46" spans="1:3" ht="82.9" customHeight="1" x14ac:dyDescent="0.2">
      <c r="A46" s="823" t="s">
        <v>1415</v>
      </c>
      <c r="B46" s="981"/>
      <c r="C46" s="818" t="s">
        <v>1416</v>
      </c>
    </row>
    <row r="47" spans="1:3" ht="58.15" customHeight="1" x14ac:dyDescent="0.2">
      <c r="A47" s="823" t="s">
        <v>1417</v>
      </c>
      <c r="B47" s="981"/>
      <c r="C47" s="818" t="s">
        <v>1418</v>
      </c>
    </row>
    <row r="48" spans="1:3" ht="145.15" customHeight="1" x14ac:dyDescent="0.2">
      <c r="A48" s="823" t="s">
        <v>1419</v>
      </c>
      <c r="B48" s="981"/>
      <c r="C48" s="818" t="s">
        <v>1420</v>
      </c>
    </row>
    <row r="49" spans="1:3" ht="77.45" customHeight="1" x14ac:dyDescent="0.2">
      <c r="A49" s="823" t="s">
        <v>1421</v>
      </c>
      <c r="B49" s="981"/>
      <c r="C49" s="818" t="s">
        <v>1422</v>
      </c>
    </row>
    <row r="50" spans="1:3" ht="102" customHeight="1" x14ac:dyDescent="0.2">
      <c r="A50" s="823" t="s">
        <v>1423</v>
      </c>
      <c r="B50" s="981"/>
      <c r="C50" s="818" t="s">
        <v>1420</v>
      </c>
    </row>
    <row r="51" spans="1:3" ht="48" x14ac:dyDescent="0.2">
      <c r="A51" s="823" t="s">
        <v>1424</v>
      </c>
      <c r="B51" s="981"/>
      <c r="C51" s="818" t="s">
        <v>1425</v>
      </c>
    </row>
    <row r="52" spans="1:3" ht="62.45" customHeight="1" x14ac:dyDescent="0.2">
      <c r="A52" s="827" t="s">
        <v>1426</v>
      </c>
      <c r="B52" s="981"/>
      <c r="C52" s="818" t="s">
        <v>1427</v>
      </c>
    </row>
    <row r="53" spans="1:3" ht="138" customHeight="1" thickBot="1" x14ac:dyDescent="0.25">
      <c r="A53" s="828" t="s">
        <v>1428</v>
      </c>
      <c r="B53" s="829" t="s">
        <v>1429</v>
      </c>
      <c r="C53" s="830" t="s">
        <v>1430</v>
      </c>
    </row>
  </sheetData>
  <mergeCells count="15">
    <mergeCell ref="A41:A42"/>
    <mergeCell ref="B41:B42"/>
    <mergeCell ref="C41:C42"/>
    <mergeCell ref="E5:E9"/>
    <mergeCell ref="A1:B1"/>
    <mergeCell ref="A3:C3"/>
    <mergeCell ref="B7:B9"/>
    <mergeCell ref="B10:B11"/>
    <mergeCell ref="B14:B16"/>
    <mergeCell ref="B19:B22"/>
    <mergeCell ref="B43:B52"/>
    <mergeCell ref="B24:B33"/>
    <mergeCell ref="B34:B35"/>
    <mergeCell ref="B36:B39"/>
    <mergeCell ref="B40:C40"/>
  </mergeCells>
  <printOptions horizontalCentered="1" verticalCentered="1"/>
  <pageMargins left="0.25" right="0.25" top="0.75" bottom="0.75" header="0.3" footer="0.3"/>
  <pageSetup scale="66" orientation="landscape" horizontalDpi="4294967295" verticalDpi="4294967295" r:id="rId1"/>
  <rowBreaks count="3" manualBreakCount="3">
    <brk id="13" max="2" man="1"/>
    <brk id="23" max="2" man="1"/>
    <brk id="33" max="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4"/>
  </sheetPr>
  <dimension ref="A1:N27"/>
  <sheetViews>
    <sheetView view="pageBreakPreview" topLeftCell="A2" zoomScale="80" zoomScaleNormal="100" zoomScaleSheetLayoutView="80" workbookViewId="0">
      <selection activeCell="H15" sqref="H15"/>
    </sheetView>
  </sheetViews>
  <sheetFormatPr baseColWidth="10" defaultColWidth="11.42578125" defaultRowHeight="12.75" x14ac:dyDescent="0.2"/>
  <cols>
    <col min="1" max="1" width="4.42578125" style="2" bestFit="1" customWidth="1"/>
    <col min="2" max="2" width="26.28515625" style="2" customWidth="1"/>
    <col min="3" max="3" width="15.42578125" style="2" customWidth="1"/>
    <col min="4" max="4" width="20.42578125" style="2" customWidth="1"/>
    <col min="5" max="5" width="20.7109375" style="2" customWidth="1"/>
    <col min="6" max="6" width="39.28515625" style="2" customWidth="1"/>
    <col min="7" max="7" width="35.42578125" style="2" customWidth="1"/>
    <col min="8" max="8" width="30.42578125" style="2" customWidth="1"/>
    <col min="9" max="9" width="23.140625" style="2" customWidth="1"/>
    <col min="10" max="10" width="40.85546875" style="2" customWidth="1"/>
    <col min="11" max="16384" width="11.42578125" style="2"/>
  </cols>
  <sheetData>
    <row r="1" spans="1:14" ht="29.25" customHeight="1" thickBot="1" x14ac:dyDescent="0.25">
      <c r="A1" s="1007" t="s">
        <v>65</v>
      </c>
      <c r="B1" s="1008"/>
      <c r="C1" s="1008"/>
      <c r="D1" s="1008"/>
      <c r="E1" s="1008"/>
      <c r="F1" s="1008"/>
      <c r="G1" s="1008"/>
      <c r="H1" s="537" t="s">
        <v>31</v>
      </c>
    </row>
    <row r="2" spans="1:14" ht="14.25" customHeight="1" x14ac:dyDescent="0.2">
      <c r="A2" s="3"/>
      <c r="B2" s="389"/>
      <c r="C2" s="389"/>
      <c r="D2" s="389"/>
      <c r="E2" s="389"/>
      <c r="F2" s="389"/>
      <c r="G2" s="511"/>
      <c r="H2" s="390"/>
    </row>
    <row r="3" spans="1:14" ht="27" customHeight="1" x14ac:dyDescent="0.2">
      <c r="A3" s="1009" t="s">
        <v>1436</v>
      </c>
      <c r="B3" s="1010"/>
      <c r="C3" s="1010"/>
      <c r="D3" s="1010"/>
      <c r="E3" s="1010"/>
      <c r="F3" s="1010"/>
      <c r="G3" s="1010"/>
      <c r="H3" s="1010"/>
    </row>
    <row r="4" spans="1:14" ht="13.5" thickBot="1" x14ac:dyDescent="0.25">
      <c r="A4" s="3"/>
      <c r="B4" s="391"/>
      <c r="C4" s="392"/>
      <c r="D4" s="392"/>
      <c r="E4" s="392"/>
      <c r="F4" s="392"/>
      <c r="G4" s="392"/>
      <c r="H4" s="3"/>
      <c r="I4" s="3"/>
      <c r="J4" s="3"/>
      <c r="K4" s="3"/>
      <c r="L4" s="3"/>
      <c r="M4" s="3"/>
    </row>
    <row r="5" spans="1:14" customFormat="1" ht="15.75" customHeight="1" thickBot="1" x14ac:dyDescent="0.25">
      <c r="A5" s="1005" t="s">
        <v>66</v>
      </c>
      <c r="B5" s="1006"/>
      <c r="C5" s="393"/>
      <c r="D5" s="393"/>
      <c r="E5" s="393"/>
      <c r="F5" s="393"/>
      <c r="G5" s="393"/>
      <c r="H5" s="382"/>
      <c r="I5" s="48"/>
      <c r="J5" s="48"/>
      <c r="K5" s="48"/>
      <c r="L5" s="48"/>
      <c r="M5" s="48"/>
      <c r="N5" s="48"/>
    </row>
    <row r="6" spans="1:14" customFormat="1" ht="20.25" customHeight="1" x14ac:dyDescent="0.2">
      <c r="A6" s="1011" t="s">
        <v>67</v>
      </c>
      <c r="B6" s="1012"/>
      <c r="C6" s="1012"/>
      <c r="D6" s="1012"/>
      <c r="E6" s="1012"/>
      <c r="F6" s="1012"/>
      <c r="G6" s="1012"/>
      <c r="H6" s="1012"/>
      <c r="I6" s="601"/>
      <c r="J6" s="13"/>
      <c r="K6" s="13"/>
      <c r="L6" s="13"/>
      <c r="M6" s="13"/>
      <c r="N6" s="13"/>
    </row>
    <row r="7" spans="1:14" x14ac:dyDescent="0.2">
      <c r="A7" s="3"/>
      <c r="B7" s="3"/>
      <c r="C7" s="3"/>
      <c r="D7" s="3"/>
      <c r="E7" s="3"/>
      <c r="F7" s="3"/>
      <c r="G7" s="3"/>
      <c r="H7" s="3"/>
    </row>
    <row r="8" spans="1:14" s="39" customFormat="1" ht="49.5" customHeight="1" x14ac:dyDescent="0.2">
      <c r="A8" s="667" t="s">
        <v>68</v>
      </c>
      <c r="B8" s="668" t="s">
        <v>69</v>
      </c>
      <c r="C8" s="669" t="s">
        <v>70</v>
      </c>
      <c r="D8" s="670" t="s">
        <v>71</v>
      </c>
      <c r="E8" s="669" t="s">
        <v>72</v>
      </c>
      <c r="F8" s="671" t="s">
        <v>73</v>
      </c>
      <c r="G8" s="671" t="s">
        <v>74</v>
      </c>
      <c r="H8" s="671" t="s">
        <v>75</v>
      </c>
    </row>
    <row r="9" spans="1:14" s="40" customFormat="1" ht="102" x14ac:dyDescent="0.25">
      <c r="A9" s="672">
        <v>1</v>
      </c>
      <c r="B9" s="665" t="s">
        <v>1505</v>
      </c>
      <c r="C9" s="1013" t="s">
        <v>1507</v>
      </c>
      <c r="D9" s="1013" t="s">
        <v>1508</v>
      </c>
      <c r="E9" s="672" t="s">
        <v>1531</v>
      </c>
      <c r="F9" s="673" t="s">
        <v>1515</v>
      </c>
      <c r="G9" s="674" t="s">
        <v>1519</v>
      </c>
      <c r="H9" s="674" t="s">
        <v>1525</v>
      </c>
    </row>
    <row r="10" spans="1:14" s="40" customFormat="1" ht="76.5" x14ac:dyDescent="0.25">
      <c r="A10" s="672">
        <v>2</v>
      </c>
      <c r="B10" s="665" t="s">
        <v>1506</v>
      </c>
      <c r="C10" s="1013"/>
      <c r="D10" s="1013"/>
      <c r="E10" s="676" t="s">
        <v>1532</v>
      </c>
      <c r="F10" s="673" t="s">
        <v>1516</v>
      </c>
      <c r="G10" s="674" t="s">
        <v>1520</v>
      </c>
      <c r="H10" s="674" t="s">
        <v>1525</v>
      </c>
    </row>
    <row r="11" spans="1:14" s="40" customFormat="1" ht="105" x14ac:dyDescent="0.25">
      <c r="A11" s="672">
        <v>3</v>
      </c>
      <c r="B11" s="666" t="s">
        <v>1510</v>
      </c>
      <c r="C11" s="1013"/>
      <c r="D11" s="1013"/>
      <c r="E11" s="676" t="s">
        <v>1533</v>
      </c>
      <c r="F11" s="675" t="s">
        <v>1517</v>
      </c>
      <c r="G11" s="674" t="s">
        <v>1520</v>
      </c>
      <c r="H11" s="674" t="s">
        <v>1525</v>
      </c>
    </row>
    <row r="12" spans="1:14" s="40" customFormat="1" ht="150" x14ac:dyDescent="0.25">
      <c r="A12" s="672">
        <v>4</v>
      </c>
      <c r="B12" s="665" t="s">
        <v>1513</v>
      </c>
      <c r="C12" s="1013"/>
      <c r="D12" s="1013"/>
      <c r="E12" s="677" t="s">
        <v>1534</v>
      </c>
      <c r="F12" s="675" t="s">
        <v>1518</v>
      </c>
      <c r="G12" s="674" t="s">
        <v>1521</v>
      </c>
      <c r="H12" s="674" t="s">
        <v>1525</v>
      </c>
    </row>
    <row r="13" spans="1:14" s="40" customFormat="1" ht="93.75" x14ac:dyDescent="0.25">
      <c r="A13" s="672">
        <v>5</v>
      </c>
      <c r="B13" s="665" t="s">
        <v>1514</v>
      </c>
      <c r="C13" s="1013"/>
      <c r="D13" s="1013"/>
      <c r="E13" s="674" t="s">
        <v>1535</v>
      </c>
      <c r="F13" s="675" t="s">
        <v>1526</v>
      </c>
      <c r="G13" s="674" t="s">
        <v>1522</v>
      </c>
      <c r="H13" s="674" t="s">
        <v>1525</v>
      </c>
    </row>
    <row r="14" spans="1:14" s="40" customFormat="1" ht="135" x14ac:dyDescent="0.25">
      <c r="A14" s="672">
        <v>7</v>
      </c>
      <c r="B14" s="665" t="s">
        <v>1511</v>
      </c>
      <c r="C14" s="1013"/>
      <c r="D14" s="1013"/>
      <c r="E14" s="674" t="s">
        <v>1536</v>
      </c>
      <c r="F14" s="675" t="s">
        <v>1523</v>
      </c>
      <c r="G14" s="674" t="s">
        <v>1522</v>
      </c>
      <c r="H14" s="674" t="s">
        <v>1525</v>
      </c>
    </row>
    <row r="15" spans="1:14" s="40" customFormat="1" ht="90" x14ac:dyDescent="0.25">
      <c r="A15" s="672">
        <v>8</v>
      </c>
      <c r="B15" s="665" t="s">
        <v>1512</v>
      </c>
      <c r="C15" s="1013"/>
      <c r="D15" s="1013"/>
      <c r="E15" s="674" t="s">
        <v>1537</v>
      </c>
      <c r="F15" s="675" t="s">
        <v>1524</v>
      </c>
      <c r="G15" s="674" t="s">
        <v>1520</v>
      </c>
      <c r="H15" s="674" t="s">
        <v>1525</v>
      </c>
    </row>
    <row r="16" spans="1:14" s="40" customFormat="1" ht="135" x14ac:dyDescent="0.25">
      <c r="A16" s="672">
        <v>9</v>
      </c>
      <c r="B16" s="665" t="s">
        <v>1527</v>
      </c>
      <c r="C16" s="1013"/>
      <c r="D16" s="1013"/>
      <c r="E16" s="674" t="s">
        <v>1538</v>
      </c>
      <c r="F16" s="675" t="s">
        <v>1528</v>
      </c>
      <c r="G16" s="674" t="s">
        <v>1522</v>
      </c>
      <c r="H16" s="674" t="s">
        <v>1525</v>
      </c>
    </row>
    <row r="17" spans="1:8" s="40" customFormat="1" ht="105" x14ac:dyDescent="0.25">
      <c r="A17" s="672">
        <v>10</v>
      </c>
      <c r="B17" s="665" t="s">
        <v>1509</v>
      </c>
      <c r="C17" s="1013"/>
      <c r="D17" s="1013"/>
      <c r="E17" s="674" t="s">
        <v>1539</v>
      </c>
      <c r="F17" s="675" t="s">
        <v>1529</v>
      </c>
      <c r="G17" s="674" t="s">
        <v>1530</v>
      </c>
      <c r="H17" s="674" t="s">
        <v>1525</v>
      </c>
    </row>
    <row r="18" spans="1:8" s="40" customFormat="1" ht="24.75" customHeight="1" thickBot="1" x14ac:dyDescent="0.3">
      <c r="B18" s="664" t="s">
        <v>64</v>
      </c>
      <c r="C18" s="352"/>
      <c r="D18" s="352"/>
      <c r="E18" s="352"/>
      <c r="F18" s="352"/>
      <c r="G18" s="352"/>
    </row>
    <row r="19" spans="1:8" ht="30.75" customHeight="1" x14ac:dyDescent="0.2">
      <c r="B19" s="1003" t="s">
        <v>76</v>
      </c>
      <c r="C19" s="1004"/>
      <c r="D19" s="1004"/>
      <c r="E19" s="1004"/>
      <c r="F19" s="1004"/>
      <c r="G19" s="1004"/>
      <c r="H19" s="1004"/>
    </row>
    <row r="20" spans="1:8" ht="22.5" customHeight="1" x14ac:dyDescent="0.2">
      <c r="B20" s="1003" t="s">
        <v>77</v>
      </c>
      <c r="C20" s="1004"/>
      <c r="D20" s="1004"/>
      <c r="E20" s="1004"/>
      <c r="F20" s="1004"/>
      <c r="G20" s="1004"/>
      <c r="H20" s="1004"/>
    </row>
    <row r="27" spans="1:8" x14ac:dyDescent="0.2">
      <c r="C27" s="2" t="s">
        <v>78</v>
      </c>
    </row>
  </sheetData>
  <mergeCells count="8">
    <mergeCell ref="B20:H20"/>
    <mergeCell ref="A5:B5"/>
    <mergeCell ref="A1:G1"/>
    <mergeCell ref="A3:H3"/>
    <mergeCell ref="B19:H19"/>
    <mergeCell ref="A6:H6"/>
    <mergeCell ref="C9:C17"/>
    <mergeCell ref="D9:D17"/>
  </mergeCells>
  <printOptions horizontalCentered="1"/>
  <pageMargins left="0.23622047244094491" right="0.23622047244094491" top="0.74803149606299213" bottom="0.74803149606299213" header="0.31496062992125984" footer="0.31496062992125984"/>
  <pageSetup scale="4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788"/>
  <sheetViews>
    <sheetView view="pageBreakPreview" zoomScale="55" zoomScaleNormal="60" zoomScaleSheetLayoutView="55" workbookViewId="0">
      <selection activeCell="A278" sqref="A278"/>
    </sheetView>
  </sheetViews>
  <sheetFormatPr baseColWidth="10" defaultColWidth="11.42578125" defaultRowHeight="15.75" x14ac:dyDescent="0.25"/>
  <cols>
    <col min="1" max="1" width="23" style="10" customWidth="1"/>
    <col min="2" max="2" width="28.28515625" style="10" customWidth="1"/>
    <col min="3" max="3" width="25.42578125" style="220" customWidth="1"/>
    <col min="4" max="5" width="51.85546875" style="220" customWidth="1"/>
    <col min="6" max="6" width="47.42578125" style="220" customWidth="1"/>
    <col min="7" max="7" width="39" style="221" customWidth="1"/>
    <col min="8" max="8" width="39" style="220" customWidth="1"/>
    <col min="9" max="9" width="32" style="220" customWidth="1"/>
    <col min="10" max="10" width="29.85546875" style="222" customWidth="1"/>
    <col min="11" max="11" width="24" style="220" customWidth="1"/>
    <col min="12" max="12" width="22.5703125" style="10" customWidth="1"/>
    <col min="13" max="15" width="29.85546875" style="220" customWidth="1"/>
    <col min="16" max="16" width="24.140625" style="222" customWidth="1"/>
    <col min="17" max="17" width="18.7109375" style="223" customWidth="1"/>
    <col min="18" max="18" width="14.140625" style="223" customWidth="1"/>
    <col min="19" max="23" width="8.7109375" style="224" customWidth="1"/>
    <col min="24" max="24" width="29" style="225" customWidth="1"/>
    <col min="25" max="25" width="15.28515625" style="10" customWidth="1"/>
    <col min="26" max="16384" width="11.42578125" style="10"/>
  </cols>
  <sheetData>
    <row r="1" spans="1:25" ht="45.75" customHeight="1" thickBot="1" x14ac:dyDescent="0.25">
      <c r="A1" s="1016" t="s">
        <v>79</v>
      </c>
      <c r="B1" s="1017"/>
      <c r="C1" s="1017"/>
      <c r="D1" s="1017"/>
      <c r="E1" s="1017"/>
      <c r="F1" s="1017"/>
      <c r="G1" s="1017"/>
      <c r="H1" s="1017"/>
      <c r="I1" s="1017"/>
      <c r="J1" s="1017"/>
      <c r="K1" s="1017"/>
      <c r="L1" s="1017"/>
      <c r="M1" s="1017"/>
      <c r="N1" s="1017"/>
      <c r="O1" s="1017"/>
      <c r="P1" s="1017"/>
      <c r="Q1" s="1017"/>
      <c r="R1" s="1017"/>
      <c r="S1" s="1017"/>
      <c r="T1" s="1017"/>
      <c r="U1" s="1017"/>
      <c r="V1" s="1017"/>
      <c r="W1" s="1017"/>
      <c r="X1" s="467" t="s">
        <v>33</v>
      </c>
      <c r="Y1" s="467"/>
    </row>
    <row r="2" spans="1:25" ht="24.75" customHeight="1" thickBot="1" x14ac:dyDescent="0.25">
      <c r="A2" s="544"/>
      <c r="B2" s="544"/>
      <c r="C2" s="544"/>
      <c r="D2" s="544"/>
      <c r="E2" s="544"/>
      <c r="F2" s="544"/>
      <c r="G2" s="544"/>
      <c r="H2" s="544"/>
      <c r="I2" s="544"/>
      <c r="J2" s="544"/>
      <c r="K2" s="544"/>
      <c r="L2" s="544"/>
      <c r="M2" s="544"/>
      <c r="N2" s="544"/>
      <c r="O2" s="544"/>
      <c r="P2" s="544"/>
      <c r="Q2" s="544"/>
      <c r="R2" s="544"/>
      <c r="S2" s="544"/>
      <c r="T2" s="544"/>
      <c r="U2" s="544"/>
      <c r="V2" s="544"/>
      <c r="W2" s="544"/>
      <c r="X2" s="544"/>
      <c r="Y2" s="179"/>
    </row>
    <row r="3" spans="1:25" ht="34.5" customHeight="1" thickBot="1" x14ac:dyDescent="0.25">
      <c r="A3" s="1005" t="s">
        <v>80</v>
      </c>
      <c r="B3" s="1006"/>
      <c r="C3" s="544"/>
      <c r="D3" s="544"/>
      <c r="E3" s="544"/>
      <c r="F3" s="544"/>
      <c r="G3" s="544"/>
      <c r="H3" s="544"/>
      <c r="I3" s="544"/>
      <c r="J3" s="544"/>
      <c r="K3" s="544"/>
      <c r="L3" s="544"/>
      <c r="M3" s="544"/>
      <c r="N3" s="544"/>
      <c r="O3" s="544"/>
      <c r="P3" s="544"/>
      <c r="Q3" s="544"/>
      <c r="R3" s="544"/>
      <c r="S3" s="544"/>
      <c r="T3" s="544"/>
      <c r="U3" s="544"/>
      <c r="V3" s="544"/>
      <c r="W3" s="544"/>
      <c r="X3" s="544"/>
      <c r="Y3" s="179"/>
    </row>
    <row r="4" spans="1:25" ht="103.5" customHeight="1" x14ac:dyDescent="0.25">
      <c r="A4" s="1011" t="s">
        <v>81</v>
      </c>
      <c r="B4" s="1012"/>
      <c r="C4" s="1012"/>
      <c r="D4" s="1012"/>
      <c r="E4" s="1012"/>
      <c r="F4" s="1012"/>
      <c r="G4" s="1012"/>
      <c r="H4" s="1012"/>
      <c r="I4" s="545"/>
      <c r="J4" s="542"/>
      <c r="K4" s="541"/>
      <c r="L4" s="179"/>
      <c r="M4" s="541"/>
      <c r="N4" s="541"/>
      <c r="O4" s="541"/>
      <c r="P4" s="542"/>
      <c r="Q4" s="543"/>
      <c r="R4" s="543"/>
      <c r="S4" s="45"/>
      <c r="T4" s="45"/>
      <c r="U4" s="45"/>
      <c r="V4" s="45"/>
      <c r="W4" s="45"/>
      <c r="X4" s="457"/>
      <c r="Y4" s="179"/>
    </row>
    <row r="5" spans="1:25" ht="47.25" customHeight="1" x14ac:dyDescent="0.2">
      <c r="A5" s="1014" t="s">
        <v>82</v>
      </c>
      <c r="B5" s="1014"/>
      <c r="C5" s="1014"/>
      <c r="D5" s="1014"/>
      <c r="E5" s="1014"/>
      <c r="F5" s="1014"/>
      <c r="G5" s="1014"/>
      <c r="H5" s="1014"/>
      <c r="I5" s="1014"/>
      <c r="J5" s="1015" t="s">
        <v>83</v>
      </c>
      <c r="K5" s="1015"/>
      <c r="L5" s="1015"/>
      <c r="M5" s="1015"/>
      <c r="N5" s="1015"/>
      <c r="O5" s="1015"/>
      <c r="P5" s="1015"/>
      <c r="Q5" s="1015"/>
      <c r="R5" s="1015"/>
      <c r="S5" s="1015"/>
      <c r="T5" s="1015"/>
      <c r="U5" s="1015"/>
      <c r="V5" s="1015"/>
      <c r="W5" s="1015"/>
      <c r="X5" s="1015"/>
      <c r="Y5" s="467"/>
    </row>
    <row r="6" spans="1:25" s="219" customFormat="1" ht="66" customHeight="1" x14ac:dyDescent="0.3">
      <c r="A6" s="470" t="s">
        <v>84</v>
      </c>
      <c r="B6" s="470" t="s">
        <v>85</v>
      </c>
      <c r="C6" s="470" t="s">
        <v>86</v>
      </c>
      <c r="D6" s="470" t="s">
        <v>87</v>
      </c>
      <c r="E6" s="470" t="s">
        <v>88</v>
      </c>
      <c r="F6" s="470" t="s">
        <v>89</v>
      </c>
      <c r="G6" s="471" t="s">
        <v>90</v>
      </c>
      <c r="H6" s="470" t="s">
        <v>91</v>
      </c>
      <c r="I6" s="470" t="s">
        <v>92</v>
      </c>
      <c r="J6" s="472" t="s">
        <v>93</v>
      </c>
      <c r="K6" s="472" t="s">
        <v>94</v>
      </c>
      <c r="L6" s="472" t="s">
        <v>95</v>
      </c>
      <c r="M6" s="472" t="s">
        <v>96</v>
      </c>
      <c r="N6" s="472" t="s">
        <v>97</v>
      </c>
      <c r="O6" s="472" t="s">
        <v>98</v>
      </c>
      <c r="P6" s="472" t="s">
        <v>99</v>
      </c>
      <c r="Q6" s="472" t="s">
        <v>100</v>
      </c>
      <c r="R6" s="472" t="s">
        <v>101</v>
      </c>
      <c r="S6" s="472">
        <v>2020</v>
      </c>
      <c r="T6" s="472">
        <v>2021</v>
      </c>
      <c r="U6" s="472">
        <v>2022</v>
      </c>
      <c r="V6" s="472">
        <v>2023</v>
      </c>
      <c r="W6" s="472">
        <v>2024</v>
      </c>
      <c r="X6" s="472" t="s">
        <v>102</v>
      </c>
      <c r="Y6" s="179"/>
    </row>
    <row r="7" spans="1:25" ht="121.5" customHeight="1" x14ac:dyDescent="0.2">
      <c r="A7" s="487" t="s">
        <v>467</v>
      </c>
      <c r="B7" s="218" t="s">
        <v>468</v>
      </c>
      <c r="C7" s="487" t="s">
        <v>469</v>
      </c>
      <c r="D7" s="212" t="s">
        <v>545</v>
      </c>
      <c r="E7" s="215"/>
      <c r="F7" s="212"/>
      <c r="G7" s="215" t="s">
        <v>546</v>
      </c>
      <c r="H7" s="212" t="s">
        <v>240</v>
      </c>
      <c r="I7" s="212" t="s">
        <v>547</v>
      </c>
      <c r="J7" s="214"/>
      <c r="K7" s="214" t="s">
        <v>131</v>
      </c>
      <c r="L7" s="212" t="s">
        <v>132</v>
      </c>
      <c r="M7" s="212" t="s">
        <v>1294</v>
      </c>
      <c r="N7" s="212" t="s">
        <v>481</v>
      </c>
      <c r="O7" s="212"/>
      <c r="P7" s="319" t="s">
        <v>118</v>
      </c>
      <c r="Q7" s="212" t="s">
        <v>548</v>
      </c>
      <c r="R7" s="212" t="s">
        <v>549</v>
      </c>
      <c r="S7" s="213"/>
      <c r="T7" s="213"/>
      <c r="U7" s="213"/>
      <c r="V7" s="213"/>
      <c r="W7" s="213"/>
      <c r="X7" s="213"/>
      <c r="Y7" s="179"/>
    </row>
    <row r="8" spans="1:25" ht="131.25" customHeight="1" x14ac:dyDescent="0.2">
      <c r="A8" s="487" t="s">
        <v>613</v>
      </c>
      <c r="B8" s="487" t="s">
        <v>661</v>
      </c>
      <c r="C8" s="487" t="s">
        <v>615</v>
      </c>
      <c r="D8" s="487" t="s">
        <v>616</v>
      </c>
      <c r="E8" s="487" t="s">
        <v>678</v>
      </c>
      <c r="F8" s="487" t="s">
        <v>679</v>
      </c>
      <c r="G8" s="215" t="s">
        <v>239</v>
      </c>
      <c r="H8" s="215" t="s">
        <v>240</v>
      </c>
      <c r="I8" s="487" t="s">
        <v>1309</v>
      </c>
      <c r="J8" s="476" t="s">
        <v>242</v>
      </c>
      <c r="K8" s="476" t="s">
        <v>131</v>
      </c>
      <c r="L8" s="215" t="s">
        <v>132</v>
      </c>
      <c r="M8" s="215" t="s">
        <v>243</v>
      </c>
      <c r="N8" s="215" t="s">
        <v>166</v>
      </c>
      <c r="O8" s="215" t="s">
        <v>1310</v>
      </c>
      <c r="P8" s="473" t="s">
        <v>118</v>
      </c>
      <c r="Q8" s="215" t="s">
        <v>245</v>
      </c>
      <c r="R8" s="215" t="s">
        <v>246</v>
      </c>
      <c r="S8" s="213"/>
      <c r="T8" s="213"/>
      <c r="U8" s="213"/>
      <c r="V8" s="213"/>
      <c r="W8" s="212"/>
      <c r="X8" s="212"/>
      <c r="Y8" s="179"/>
    </row>
    <row r="9" spans="1:25" ht="116.25" customHeight="1" x14ac:dyDescent="0.2">
      <c r="A9" s="482" t="s">
        <v>124</v>
      </c>
      <c r="B9" s="473" t="s">
        <v>236</v>
      </c>
      <c r="C9" s="474" t="s">
        <v>105</v>
      </c>
      <c r="D9" s="215" t="s">
        <v>126</v>
      </c>
      <c r="E9" s="215" t="s">
        <v>237</v>
      </c>
      <c r="F9" s="215" t="s">
        <v>238</v>
      </c>
      <c r="G9" s="215" t="s">
        <v>239</v>
      </c>
      <c r="H9" s="215" t="s">
        <v>240</v>
      </c>
      <c r="I9" s="215" t="s">
        <v>241</v>
      </c>
      <c r="J9" s="476" t="s">
        <v>242</v>
      </c>
      <c r="K9" s="476" t="s">
        <v>131</v>
      </c>
      <c r="L9" s="215" t="s">
        <v>132</v>
      </c>
      <c r="M9" s="215" t="s">
        <v>243</v>
      </c>
      <c r="N9" s="215" t="s">
        <v>166</v>
      </c>
      <c r="O9" s="215" t="s">
        <v>244</v>
      </c>
      <c r="P9" s="473" t="s">
        <v>118</v>
      </c>
      <c r="Q9" s="215" t="s">
        <v>245</v>
      </c>
      <c r="R9" s="215" t="s">
        <v>246</v>
      </c>
      <c r="S9" s="213"/>
      <c r="T9" s="213"/>
      <c r="U9" s="213"/>
      <c r="V9" s="213"/>
      <c r="W9" s="213"/>
      <c r="X9" s="212"/>
      <c r="Y9" s="179"/>
    </row>
    <row r="10" spans="1:25" ht="112.5" customHeight="1" x14ac:dyDescent="0.2">
      <c r="A10" s="487" t="s">
        <v>467</v>
      </c>
      <c r="B10" s="218" t="s">
        <v>468</v>
      </c>
      <c r="C10" s="487" t="s">
        <v>469</v>
      </c>
      <c r="D10" s="487" t="s">
        <v>474</v>
      </c>
      <c r="E10" s="487" t="s">
        <v>474</v>
      </c>
      <c r="F10" s="487" t="s">
        <v>514</v>
      </c>
      <c r="G10" s="215" t="s">
        <v>239</v>
      </c>
      <c r="H10" s="215" t="s">
        <v>240</v>
      </c>
      <c r="I10" s="215" t="s">
        <v>241</v>
      </c>
      <c r="J10" s="476" t="s">
        <v>242</v>
      </c>
      <c r="K10" s="476" t="s">
        <v>131</v>
      </c>
      <c r="L10" s="215" t="s">
        <v>132</v>
      </c>
      <c r="M10" s="215" t="s">
        <v>243</v>
      </c>
      <c r="N10" s="215" t="s">
        <v>166</v>
      </c>
      <c r="O10" s="215" t="s">
        <v>244</v>
      </c>
      <c r="P10" s="473" t="s">
        <v>118</v>
      </c>
      <c r="Q10" s="215" t="s">
        <v>245</v>
      </c>
      <c r="R10" s="215" t="s">
        <v>246</v>
      </c>
      <c r="S10" s="213"/>
      <c r="T10" s="213"/>
      <c r="U10" s="213"/>
      <c r="V10" s="213"/>
      <c r="W10" s="213"/>
      <c r="X10" s="212"/>
      <c r="Y10" s="179"/>
    </row>
    <row r="11" spans="1:25" ht="115.5" customHeight="1" x14ac:dyDescent="0.2">
      <c r="A11" s="487" t="s">
        <v>467</v>
      </c>
      <c r="B11" s="218" t="s">
        <v>468</v>
      </c>
      <c r="C11" s="487" t="s">
        <v>469</v>
      </c>
      <c r="D11" s="487" t="s">
        <v>474</v>
      </c>
      <c r="E11" s="487" t="s">
        <v>474</v>
      </c>
      <c r="F11" s="487" t="s">
        <v>515</v>
      </c>
      <c r="G11" s="215" t="s">
        <v>239</v>
      </c>
      <c r="H11" s="215" t="s">
        <v>240</v>
      </c>
      <c r="I11" s="215" t="s">
        <v>241</v>
      </c>
      <c r="J11" s="476" t="s">
        <v>242</v>
      </c>
      <c r="K11" s="476" t="s">
        <v>131</v>
      </c>
      <c r="L11" s="215" t="s">
        <v>132</v>
      </c>
      <c r="M11" s="215" t="s">
        <v>243</v>
      </c>
      <c r="N11" s="215" t="s">
        <v>166</v>
      </c>
      <c r="O11" s="215" t="s">
        <v>244</v>
      </c>
      <c r="P11" s="473" t="s">
        <v>118</v>
      </c>
      <c r="Q11" s="215" t="s">
        <v>245</v>
      </c>
      <c r="R11" s="215" t="s">
        <v>246</v>
      </c>
      <c r="S11" s="213"/>
      <c r="T11" s="213"/>
      <c r="U11" s="213"/>
      <c r="V11" s="213"/>
      <c r="W11" s="213"/>
      <c r="X11" s="212"/>
      <c r="Y11" s="179"/>
    </row>
    <row r="12" spans="1:25" ht="117" customHeight="1" x14ac:dyDescent="0.2">
      <c r="A12" s="487" t="s">
        <v>613</v>
      </c>
      <c r="B12" s="487" t="s">
        <v>468</v>
      </c>
      <c r="C12" s="487" t="s">
        <v>794</v>
      </c>
      <c r="D12" s="487" t="s">
        <v>795</v>
      </c>
      <c r="E12" s="487" t="s">
        <v>796</v>
      </c>
      <c r="F12" s="487" t="s">
        <v>798</v>
      </c>
      <c r="G12" s="487" t="s">
        <v>799</v>
      </c>
      <c r="H12" s="215" t="s">
        <v>240</v>
      </c>
      <c r="I12" s="215" t="s">
        <v>241</v>
      </c>
      <c r="J12" s="476" t="s">
        <v>800</v>
      </c>
      <c r="K12" s="476" t="s">
        <v>131</v>
      </c>
      <c r="L12" s="215" t="s">
        <v>132</v>
      </c>
      <c r="M12" s="215" t="s">
        <v>801</v>
      </c>
      <c r="N12" s="215" t="s">
        <v>166</v>
      </c>
      <c r="O12" s="215" t="s">
        <v>244</v>
      </c>
      <c r="P12" s="473" t="s">
        <v>118</v>
      </c>
      <c r="Q12" s="215" t="s">
        <v>802</v>
      </c>
      <c r="R12" s="215" t="s">
        <v>803</v>
      </c>
      <c r="S12" s="477"/>
      <c r="T12" s="477"/>
      <c r="U12" s="477"/>
      <c r="V12" s="477"/>
      <c r="W12" s="213"/>
      <c r="X12" s="212"/>
      <c r="Y12" s="179"/>
    </row>
    <row r="13" spans="1:25" ht="84" customHeight="1" x14ac:dyDescent="0.2">
      <c r="A13" s="487" t="s">
        <v>613</v>
      </c>
      <c r="B13" s="487" t="s">
        <v>468</v>
      </c>
      <c r="C13" s="487" t="s">
        <v>794</v>
      </c>
      <c r="D13" s="487" t="s">
        <v>795</v>
      </c>
      <c r="E13" s="487" t="s">
        <v>796</v>
      </c>
      <c r="F13" s="487" t="s">
        <v>804</v>
      </c>
      <c r="G13" s="487" t="s">
        <v>799</v>
      </c>
      <c r="H13" s="215" t="s">
        <v>240</v>
      </c>
      <c r="I13" s="215" t="s">
        <v>805</v>
      </c>
      <c r="J13" s="476" t="s">
        <v>806</v>
      </c>
      <c r="K13" s="476" t="s">
        <v>131</v>
      </c>
      <c r="L13" s="215" t="s">
        <v>132</v>
      </c>
      <c r="M13" s="215" t="s">
        <v>807</v>
      </c>
      <c r="N13" s="215" t="s">
        <v>166</v>
      </c>
      <c r="O13" s="215" t="s">
        <v>244</v>
      </c>
      <c r="P13" s="473" t="s">
        <v>396</v>
      </c>
      <c r="Q13" s="215" t="s">
        <v>808</v>
      </c>
      <c r="R13" s="215" t="s">
        <v>803</v>
      </c>
      <c r="S13" s="213"/>
      <c r="T13" s="213"/>
      <c r="U13" s="213"/>
      <c r="V13" s="213"/>
      <c r="W13" s="497"/>
      <c r="X13" s="212"/>
      <c r="Y13" s="179"/>
    </row>
    <row r="14" spans="1:25" ht="119.25" customHeight="1" x14ac:dyDescent="0.2">
      <c r="A14" s="482" t="s">
        <v>124</v>
      </c>
      <c r="B14" s="473" t="s">
        <v>270</v>
      </c>
      <c r="C14" s="215" t="s">
        <v>271</v>
      </c>
      <c r="D14" s="215" t="s">
        <v>272</v>
      </c>
      <c r="E14" s="215" t="s">
        <v>300</v>
      </c>
      <c r="F14" s="215" t="s">
        <v>301</v>
      </c>
      <c r="G14" s="215" t="s">
        <v>302</v>
      </c>
      <c r="H14" s="218" t="s">
        <v>122</v>
      </c>
      <c r="I14" s="218" t="s">
        <v>144</v>
      </c>
      <c r="J14" s="476" t="s">
        <v>109</v>
      </c>
      <c r="K14" s="476" t="s">
        <v>110</v>
      </c>
      <c r="L14" s="215" t="s">
        <v>111</v>
      </c>
      <c r="M14" s="215" t="s">
        <v>303</v>
      </c>
      <c r="N14" s="478" t="s">
        <v>122</v>
      </c>
      <c r="O14" s="478" t="s">
        <v>144</v>
      </c>
      <c r="P14" s="476" t="s">
        <v>118</v>
      </c>
      <c r="Q14" s="215" t="s">
        <v>304</v>
      </c>
      <c r="R14" s="215" t="s">
        <v>305</v>
      </c>
      <c r="S14" s="212"/>
      <c r="T14" s="212"/>
      <c r="U14" s="212"/>
      <c r="V14" s="212"/>
      <c r="W14" s="212"/>
      <c r="X14" s="212"/>
      <c r="Y14" s="179"/>
    </row>
    <row r="15" spans="1:25" ht="92.25" customHeight="1" x14ac:dyDescent="0.2">
      <c r="A15" s="482" t="s">
        <v>124</v>
      </c>
      <c r="B15" s="473" t="s">
        <v>270</v>
      </c>
      <c r="C15" s="215" t="s">
        <v>271</v>
      </c>
      <c r="D15" s="215" t="s">
        <v>272</v>
      </c>
      <c r="E15" s="215" t="s">
        <v>300</v>
      </c>
      <c r="F15" s="215" t="s">
        <v>306</v>
      </c>
      <c r="G15" s="215" t="s">
        <v>302</v>
      </c>
      <c r="H15" s="218" t="s">
        <v>122</v>
      </c>
      <c r="I15" s="218" t="s">
        <v>144</v>
      </c>
      <c r="J15" s="476" t="s">
        <v>109</v>
      </c>
      <c r="K15" s="476" t="s">
        <v>110</v>
      </c>
      <c r="L15" s="215" t="s">
        <v>111</v>
      </c>
      <c r="M15" s="215" t="s">
        <v>303</v>
      </c>
      <c r="N15" s="478" t="s">
        <v>122</v>
      </c>
      <c r="O15" s="478" t="s">
        <v>144</v>
      </c>
      <c r="P15" s="476" t="s">
        <v>118</v>
      </c>
      <c r="Q15" s="215" t="s">
        <v>304</v>
      </c>
      <c r="R15" s="215" t="s">
        <v>305</v>
      </c>
      <c r="S15" s="212"/>
      <c r="T15" s="212"/>
      <c r="U15" s="212"/>
      <c r="V15" s="212"/>
      <c r="W15" s="212"/>
      <c r="X15" s="212"/>
      <c r="Y15" s="179"/>
    </row>
    <row r="16" spans="1:25" ht="103.5" customHeight="1" x14ac:dyDescent="0.2">
      <c r="A16" s="473" t="s">
        <v>124</v>
      </c>
      <c r="B16" s="473" t="s">
        <v>170</v>
      </c>
      <c r="C16" s="474" t="s">
        <v>105</v>
      </c>
      <c r="D16" s="215" t="s">
        <v>106</v>
      </c>
      <c r="E16" s="215" t="s">
        <v>156</v>
      </c>
      <c r="F16" s="215" t="s">
        <v>171</v>
      </c>
      <c r="G16" s="215" t="s">
        <v>172</v>
      </c>
      <c r="H16" s="218" t="s">
        <v>176</v>
      </c>
      <c r="I16" s="218" t="s">
        <v>358</v>
      </c>
      <c r="J16" s="476" t="s">
        <v>174</v>
      </c>
      <c r="K16" s="476" t="s">
        <v>131</v>
      </c>
      <c r="L16" s="215" t="s">
        <v>132</v>
      </c>
      <c r="M16" s="215" t="s">
        <v>175</v>
      </c>
      <c r="N16" s="218" t="s">
        <v>176</v>
      </c>
      <c r="O16" s="218" t="s">
        <v>1282</v>
      </c>
      <c r="P16" s="473" t="s">
        <v>118</v>
      </c>
      <c r="Q16" s="215" t="s">
        <v>177</v>
      </c>
      <c r="R16" s="215" t="s">
        <v>178</v>
      </c>
      <c r="S16" s="213"/>
      <c r="T16" s="213"/>
      <c r="U16" s="213"/>
      <c r="V16" s="213"/>
      <c r="W16" s="213"/>
      <c r="X16" s="212"/>
      <c r="Y16" s="179"/>
    </row>
    <row r="17" spans="1:25" ht="109.5" customHeight="1" x14ac:dyDescent="0.2">
      <c r="A17" s="487" t="s">
        <v>338</v>
      </c>
      <c r="B17" s="218" t="s">
        <v>355</v>
      </c>
      <c r="C17" s="487" t="s">
        <v>340</v>
      </c>
      <c r="D17" s="478" t="s">
        <v>346</v>
      </c>
      <c r="E17" s="478" t="s">
        <v>356</v>
      </c>
      <c r="F17" s="478" t="s">
        <v>357</v>
      </c>
      <c r="G17" s="218" t="s">
        <v>172</v>
      </c>
      <c r="H17" s="218" t="s">
        <v>176</v>
      </c>
      <c r="I17" s="218" t="s">
        <v>358</v>
      </c>
      <c r="J17" s="218" t="s">
        <v>359</v>
      </c>
      <c r="K17" s="478" t="s">
        <v>131</v>
      </c>
      <c r="L17" s="215"/>
      <c r="M17" s="478"/>
      <c r="N17" s="486"/>
      <c r="O17" s="218"/>
      <c r="P17" s="476"/>
      <c r="Q17" s="215"/>
      <c r="R17" s="215"/>
      <c r="S17" s="212"/>
      <c r="T17" s="212"/>
      <c r="U17" s="212"/>
      <c r="V17" s="212"/>
      <c r="W17" s="212"/>
      <c r="X17" s="212"/>
      <c r="Y17" s="179"/>
    </row>
    <row r="18" spans="1:25" ht="90" customHeight="1" x14ac:dyDescent="0.2">
      <c r="A18" s="482" t="s">
        <v>124</v>
      </c>
      <c r="B18" s="473" t="s">
        <v>253</v>
      </c>
      <c r="C18" s="215" t="s">
        <v>105</v>
      </c>
      <c r="D18" s="215" t="s">
        <v>106</v>
      </c>
      <c r="E18" s="215" t="s">
        <v>261</v>
      </c>
      <c r="F18" s="215" t="s">
        <v>262</v>
      </c>
      <c r="G18" s="215" t="s">
        <v>184</v>
      </c>
      <c r="H18" s="218" t="s">
        <v>263</v>
      </c>
      <c r="I18" s="218" t="s">
        <v>1288</v>
      </c>
      <c r="J18" s="476" t="s">
        <v>228</v>
      </c>
      <c r="K18" s="476" t="s">
        <v>110</v>
      </c>
      <c r="L18" s="215" t="s">
        <v>111</v>
      </c>
      <c r="M18" s="215" t="s">
        <v>185</v>
      </c>
      <c r="N18" s="478" t="s">
        <v>1283</v>
      </c>
      <c r="O18" s="478" t="s">
        <v>115</v>
      </c>
      <c r="P18" s="476" t="s">
        <v>186</v>
      </c>
      <c r="Q18" s="215" t="s">
        <v>187</v>
      </c>
      <c r="R18" s="215" t="s">
        <v>188</v>
      </c>
      <c r="S18" s="212"/>
      <c r="T18" s="212"/>
      <c r="U18" s="212"/>
      <c r="V18" s="212"/>
      <c r="W18" s="212"/>
      <c r="X18" s="212"/>
      <c r="Y18" s="179"/>
    </row>
    <row r="19" spans="1:25" ht="126" customHeight="1" x14ac:dyDescent="0.2">
      <c r="A19" s="487" t="s">
        <v>338</v>
      </c>
      <c r="B19" s="218" t="s">
        <v>339</v>
      </c>
      <c r="C19" s="487" t="s">
        <v>340</v>
      </c>
      <c r="D19" s="476" t="s">
        <v>341</v>
      </c>
      <c r="E19" s="476" t="s">
        <v>342</v>
      </c>
      <c r="F19" s="478" t="s">
        <v>343</v>
      </c>
      <c r="G19" s="218" t="s">
        <v>344</v>
      </c>
      <c r="H19" s="478" t="s">
        <v>122</v>
      </c>
      <c r="I19" s="478" t="s">
        <v>1289</v>
      </c>
      <c r="J19" s="476" t="s">
        <v>345</v>
      </c>
      <c r="K19" s="478" t="s">
        <v>192</v>
      </c>
      <c r="L19" s="478" t="s">
        <v>111</v>
      </c>
      <c r="M19" s="478"/>
      <c r="N19" s="478"/>
      <c r="O19" s="478"/>
      <c r="P19" s="476"/>
      <c r="Q19" s="215"/>
      <c r="R19" s="215"/>
      <c r="S19" s="212"/>
      <c r="T19" s="212"/>
      <c r="U19" s="212"/>
      <c r="V19" s="212"/>
      <c r="W19" s="212"/>
      <c r="X19" s="215"/>
      <c r="Y19" s="179"/>
    </row>
    <row r="20" spans="1:25" ht="88.5" customHeight="1" x14ac:dyDescent="0.2">
      <c r="A20" s="487" t="s">
        <v>613</v>
      </c>
      <c r="B20" s="487" t="s">
        <v>661</v>
      </c>
      <c r="C20" s="487" t="s">
        <v>615</v>
      </c>
      <c r="D20" s="487" t="s">
        <v>634</v>
      </c>
      <c r="E20" s="487" t="s">
        <v>695</v>
      </c>
      <c r="F20" s="487" t="s">
        <v>696</v>
      </c>
      <c r="G20" s="215" t="s">
        <v>697</v>
      </c>
      <c r="H20" s="478" t="s">
        <v>623</v>
      </c>
      <c r="I20" s="478" t="s">
        <v>698</v>
      </c>
      <c r="J20" s="476" t="s">
        <v>699</v>
      </c>
      <c r="K20" s="476" t="s">
        <v>235</v>
      </c>
      <c r="L20" s="215" t="s">
        <v>621</v>
      </c>
      <c r="M20" s="215" t="s">
        <v>700</v>
      </c>
      <c r="N20" s="478" t="s">
        <v>623</v>
      </c>
      <c r="O20" s="478" t="s">
        <v>639</v>
      </c>
      <c r="P20" s="476" t="s">
        <v>118</v>
      </c>
      <c r="Q20" s="215" t="s">
        <v>701</v>
      </c>
      <c r="R20" s="215" t="s">
        <v>702</v>
      </c>
      <c r="S20" s="212"/>
      <c r="T20" s="212"/>
      <c r="U20" s="212"/>
      <c r="V20" s="212"/>
      <c r="W20" s="497"/>
      <c r="X20" s="480"/>
      <c r="Y20" s="179"/>
    </row>
    <row r="21" spans="1:25" ht="111" customHeight="1" x14ac:dyDescent="0.2">
      <c r="A21" s="487" t="s">
        <v>613</v>
      </c>
      <c r="B21" s="487" t="s">
        <v>661</v>
      </c>
      <c r="C21" s="487" t="s">
        <v>615</v>
      </c>
      <c r="D21" s="487" t="s">
        <v>634</v>
      </c>
      <c r="E21" s="487" t="s">
        <v>695</v>
      </c>
      <c r="F21" s="487" t="s">
        <v>704</v>
      </c>
      <c r="G21" s="218" t="s">
        <v>637</v>
      </c>
      <c r="H21" s="487" t="s">
        <v>623</v>
      </c>
      <c r="I21" s="478" t="s">
        <v>698</v>
      </c>
      <c r="J21" s="476" t="s">
        <v>705</v>
      </c>
      <c r="K21" s="476" t="s">
        <v>235</v>
      </c>
      <c r="L21" s="215" t="s">
        <v>621</v>
      </c>
      <c r="M21" s="215" t="s">
        <v>1313</v>
      </c>
      <c r="N21" s="478" t="s">
        <v>623</v>
      </c>
      <c r="O21" s="478"/>
      <c r="P21" s="476" t="s">
        <v>140</v>
      </c>
      <c r="Q21" s="215" t="s">
        <v>706</v>
      </c>
      <c r="R21" s="215" t="s">
        <v>707</v>
      </c>
      <c r="S21" s="212"/>
      <c r="T21" s="212"/>
      <c r="U21" s="212"/>
      <c r="V21" s="212"/>
      <c r="W21" s="215"/>
      <c r="X21" s="212"/>
      <c r="Y21" s="179"/>
    </row>
    <row r="22" spans="1:25" ht="132" customHeight="1" x14ac:dyDescent="0.2">
      <c r="A22" s="487" t="s">
        <v>338</v>
      </c>
      <c r="B22" s="218" t="s">
        <v>403</v>
      </c>
      <c r="C22" s="487" t="s">
        <v>340</v>
      </c>
      <c r="D22" s="487" t="s">
        <v>404</v>
      </c>
      <c r="E22" s="487" t="s">
        <v>454</v>
      </c>
      <c r="F22" s="487" t="s">
        <v>455</v>
      </c>
      <c r="G22" s="218" t="s">
        <v>456</v>
      </c>
      <c r="H22" s="218" t="s">
        <v>176</v>
      </c>
      <c r="I22" s="218" t="s">
        <v>457</v>
      </c>
      <c r="J22" s="218" t="s">
        <v>458</v>
      </c>
      <c r="K22" s="493" t="s">
        <v>351</v>
      </c>
      <c r="L22" s="215" t="s">
        <v>207</v>
      </c>
      <c r="M22" s="478" t="s">
        <v>459</v>
      </c>
      <c r="N22" s="493"/>
      <c r="O22" s="493"/>
      <c r="P22" s="495"/>
      <c r="Q22" s="496"/>
      <c r="R22" s="496"/>
      <c r="S22" s="497"/>
      <c r="T22" s="497"/>
      <c r="U22" s="497"/>
      <c r="V22" s="497"/>
      <c r="W22" s="497"/>
      <c r="X22" s="212"/>
      <c r="Y22" s="179"/>
    </row>
    <row r="23" spans="1:25" ht="104.25" customHeight="1" x14ac:dyDescent="0.2">
      <c r="A23" s="487" t="s">
        <v>338</v>
      </c>
      <c r="B23" s="218" t="s">
        <v>403</v>
      </c>
      <c r="C23" s="487" t="s">
        <v>340</v>
      </c>
      <c r="D23" s="487" t="s">
        <v>404</v>
      </c>
      <c r="E23" s="487" t="s">
        <v>454</v>
      </c>
      <c r="F23" s="487" t="s">
        <v>460</v>
      </c>
      <c r="G23" s="218" t="s">
        <v>456</v>
      </c>
      <c r="H23" s="218" t="s">
        <v>176</v>
      </c>
      <c r="I23" s="218" t="s">
        <v>457</v>
      </c>
      <c r="J23" s="218" t="s">
        <v>458</v>
      </c>
      <c r="K23" s="493" t="s">
        <v>351</v>
      </c>
      <c r="L23" s="215" t="s">
        <v>207</v>
      </c>
      <c r="M23" s="478" t="s">
        <v>459</v>
      </c>
      <c r="N23" s="493"/>
      <c r="O23" s="493"/>
      <c r="P23" s="495"/>
      <c r="Q23" s="496"/>
      <c r="R23" s="496"/>
      <c r="S23" s="497"/>
      <c r="T23" s="497"/>
      <c r="U23" s="497"/>
      <c r="V23" s="497"/>
      <c r="W23" s="497"/>
      <c r="X23" s="212"/>
      <c r="Y23" s="179"/>
    </row>
    <row r="24" spans="1:25" ht="111" customHeight="1" x14ac:dyDescent="0.2">
      <c r="A24" s="487" t="s">
        <v>338</v>
      </c>
      <c r="B24" s="218" t="s">
        <v>385</v>
      </c>
      <c r="C24" s="487" t="s">
        <v>340</v>
      </c>
      <c r="D24" s="487" t="s">
        <v>341</v>
      </c>
      <c r="E24" s="487" t="s">
        <v>386</v>
      </c>
      <c r="F24" s="478" t="s">
        <v>389</v>
      </c>
      <c r="G24" s="215" t="s">
        <v>390</v>
      </c>
      <c r="H24" s="215" t="s">
        <v>391</v>
      </c>
      <c r="I24" s="215" t="s">
        <v>392</v>
      </c>
      <c r="J24" s="476" t="s">
        <v>388</v>
      </c>
      <c r="K24" s="476" t="s">
        <v>351</v>
      </c>
      <c r="L24" s="215" t="s">
        <v>207</v>
      </c>
      <c r="M24" s="215" t="s">
        <v>393</v>
      </c>
      <c r="N24" s="215" t="s">
        <v>394</v>
      </c>
      <c r="O24" s="215" t="s">
        <v>395</v>
      </c>
      <c r="P24" s="476" t="s">
        <v>396</v>
      </c>
      <c r="Q24" s="215" t="s">
        <v>397</v>
      </c>
      <c r="R24" s="215" t="s">
        <v>398</v>
      </c>
      <c r="S24" s="212"/>
      <c r="T24" s="212"/>
      <c r="U24" s="212"/>
      <c r="V24" s="212"/>
      <c r="W24" s="212"/>
      <c r="X24" s="212"/>
      <c r="Y24" s="179"/>
    </row>
    <row r="25" spans="1:25" ht="137.25" customHeight="1" x14ac:dyDescent="0.2">
      <c r="A25" s="487" t="s">
        <v>338</v>
      </c>
      <c r="B25" s="218" t="s">
        <v>403</v>
      </c>
      <c r="C25" s="487" t="s">
        <v>340</v>
      </c>
      <c r="D25" s="487" t="s">
        <v>404</v>
      </c>
      <c r="E25" s="487" t="s">
        <v>404</v>
      </c>
      <c r="F25" s="478" t="s">
        <v>407</v>
      </c>
      <c r="G25" s="215" t="s">
        <v>390</v>
      </c>
      <c r="H25" s="215" t="s">
        <v>391</v>
      </c>
      <c r="I25" s="215" t="s">
        <v>392</v>
      </c>
      <c r="J25" s="476" t="s">
        <v>388</v>
      </c>
      <c r="K25" s="476" t="s">
        <v>351</v>
      </c>
      <c r="L25" s="215" t="s">
        <v>207</v>
      </c>
      <c r="M25" s="215" t="s">
        <v>393</v>
      </c>
      <c r="N25" s="215" t="s">
        <v>394</v>
      </c>
      <c r="O25" s="215" t="s">
        <v>395</v>
      </c>
      <c r="P25" s="476" t="s">
        <v>396</v>
      </c>
      <c r="Q25" s="215" t="s">
        <v>397</v>
      </c>
      <c r="R25" s="215" t="s">
        <v>398</v>
      </c>
      <c r="S25" s="212"/>
      <c r="T25" s="212"/>
      <c r="U25" s="212"/>
      <c r="V25" s="212"/>
      <c r="W25" s="212"/>
      <c r="X25" s="212"/>
      <c r="Y25" s="179"/>
    </row>
    <row r="26" spans="1:25" ht="98.25" customHeight="1" x14ac:dyDescent="0.2">
      <c r="A26" s="487" t="s">
        <v>338</v>
      </c>
      <c r="B26" s="218" t="s">
        <v>403</v>
      </c>
      <c r="C26" s="487" t="s">
        <v>340</v>
      </c>
      <c r="D26" s="487" t="s">
        <v>404</v>
      </c>
      <c r="E26" s="487" t="s">
        <v>404</v>
      </c>
      <c r="F26" s="478" t="s">
        <v>408</v>
      </c>
      <c r="G26" s="215" t="s">
        <v>390</v>
      </c>
      <c r="H26" s="215" t="s">
        <v>391</v>
      </c>
      <c r="I26" s="215" t="s">
        <v>392</v>
      </c>
      <c r="J26" s="476" t="s">
        <v>388</v>
      </c>
      <c r="K26" s="476" t="s">
        <v>351</v>
      </c>
      <c r="L26" s="215" t="s">
        <v>207</v>
      </c>
      <c r="M26" s="215" t="s">
        <v>393</v>
      </c>
      <c r="N26" s="215" t="s">
        <v>394</v>
      </c>
      <c r="O26" s="215" t="s">
        <v>395</v>
      </c>
      <c r="P26" s="476" t="s">
        <v>396</v>
      </c>
      <c r="Q26" s="215" t="s">
        <v>397</v>
      </c>
      <c r="R26" s="215" t="s">
        <v>398</v>
      </c>
      <c r="S26" s="212"/>
      <c r="T26" s="212"/>
      <c r="U26" s="212"/>
      <c r="V26" s="212"/>
      <c r="W26" s="212"/>
      <c r="X26" s="212"/>
      <c r="Y26" s="179"/>
    </row>
    <row r="27" spans="1:25" ht="108.75" customHeight="1" x14ac:dyDescent="0.2">
      <c r="A27" s="487" t="s">
        <v>338</v>
      </c>
      <c r="B27" s="218" t="s">
        <v>403</v>
      </c>
      <c r="C27" s="487" t="s">
        <v>340</v>
      </c>
      <c r="D27" s="487" t="s">
        <v>404</v>
      </c>
      <c r="E27" s="487" t="s">
        <v>404</v>
      </c>
      <c r="F27" s="478" t="s">
        <v>409</v>
      </c>
      <c r="G27" s="215" t="s">
        <v>390</v>
      </c>
      <c r="H27" s="215" t="s">
        <v>391</v>
      </c>
      <c r="I27" s="215" t="s">
        <v>392</v>
      </c>
      <c r="J27" s="476" t="s">
        <v>388</v>
      </c>
      <c r="K27" s="476" t="s">
        <v>351</v>
      </c>
      <c r="L27" s="215" t="s">
        <v>207</v>
      </c>
      <c r="M27" s="215" t="s">
        <v>393</v>
      </c>
      <c r="N27" s="215" t="s">
        <v>394</v>
      </c>
      <c r="O27" s="215" t="s">
        <v>395</v>
      </c>
      <c r="P27" s="476" t="s">
        <v>396</v>
      </c>
      <c r="Q27" s="215" t="s">
        <v>397</v>
      </c>
      <c r="R27" s="215" t="s">
        <v>398</v>
      </c>
      <c r="S27" s="212"/>
      <c r="T27" s="212"/>
      <c r="U27" s="212"/>
      <c r="V27" s="212"/>
      <c r="W27" s="212"/>
      <c r="X27" s="212"/>
      <c r="Y27" s="179"/>
    </row>
    <row r="28" spans="1:25" ht="115.5" customHeight="1" x14ac:dyDescent="0.2">
      <c r="A28" s="487" t="s">
        <v>338</v>
      </c>
      <c r="B28" s="218" t="s">
        <v>403</v>
      </c>
      <c r="C28" s="487" t="s">
        <v>340</v>
      </c>
      <c r="D28" s="487" t="s">
        <v>404</v>
      </c>
      <c r="E28" s="487" t="s">
        <v>404</v>
      </c>
      <c r="F28" s="478" t="s">
        <v>410</v>
      </c>
      <c r="G28" s="215" t="s">
        <v>390</v>
      </c>
      <c r="H28" s="215" t="s">
        <v>391</v>
      </c>
      <c r="I28" s="215" t="s">
        <v>392</v>
      </c>
      <c r="J28" s="476" t="s">
        <v>388</v>
      </c>
      <c r="K28" s="476" t="s">
        <v>351</v>
      </c>
      <c r="L28" s="215" t="s">
        <v>207</v>
      </c>
      <c r="M28" s="215" t="s">
        <v>393</v>
      </c>
      <c r="N28" s="215" t="s">
        <v>394</v>
      </c>
      <c r="O28" s="215" t="s">
        <v>395</v>
      </c>
      <c r="P28" s="476" t="s">
        <v>396</v>
      </c>
      <c r="Q28" s="215" t="s">
        <v>397</v>
      </c>
      <c r="R28" s="215" t="s">
        <v>398</v>
      </c>
      <c r="S28" s="212"/>
      <c r="T28" s="212"/>
      <c r="U28" s="212"/>
      <c r="V28" s="212"/>
      <c r="W28" s="212"/>
      <c r="X28" s="212"/>
      <c r="Y28" s="179"/>
    </row>
    <row r="29" spans="1:25" ht="96" customHeight="1" x14ac:dyDescent="0.2">
      <c r="A29" s="487" t="s">
        <v>338</v>
      </c>
      <c r="B29" s="218" t="s">
        <v>403</v>
      </c>
      <c r="C29" s="487" t="s">
        <v>340</v>
      </c>
      <c r="D29" s="487" t="s">
        <v>404</v>
      </c>
      <c r="E29" s="487" t="s">
        <v>421</v>
      </c>
      <c r="F29" s="487" t="s">
        <v>422</v>
      </c>
      <c r="G29" s="215" t="s">
        <v>390</v>
      </c>
      <c r="H29" s="215" t="s">
        <v>391</v>
      </c>
      <c r="I29" s="215" t="s">
        <v>392</v>
      </c>
      <c r="J29" s="476" t="s">
        <v>388</v>
      </c>
      <c r="K29" s="476" t="s">
        <v>351</v>
      </c>
      <c r="L29" s="215" t="s">
        <v>207</v>
      </c>
      <c r="M29" s="215" t="s">
        <v>393</v>
      </c>
      <c r="N29" s="215" t="s">
        <v>394</v>
      </c>
      <c r="O29" s="215" t="s">
        <v>395</v>
      </c>
      <c r="P29" s="476" t="s">
        <v>396</v>
      </c>
      <c r="Q29" s="215" t="s">
        <v>397</v>
      </c>
      <c r="R29" s="215" t="s">
        <v>398</v>
      </c>
      <c r="S29" s="212"/>
      <c r="T29" s="212"/>
      <c r="U29" s="212"/>
      <c r="V29" s="212"/>
      <c r="W29" s="212"/>
      <c r="X29" s="212"/>
      <c r="Y29" s="179"/>
    </row>
    <row r="30" spans="1:25" ht="115.5" customHeight="1" x14ac:dyDescent="0.2">
      <c r="A30" s="487" t="s">
        <v>338</v>
      </c>
      <c r="B30" s="218" t="s">
        <v>403</v>
      </c>
      <c r="C30" s="487" t="s">
        <v>340</v>
      </c>
      <c r="D30" s="487" t="s">
        <v>404</v>
      </c>
      <c r="E30" s="487" t="s">
        <v>421</v>
      </c>
      <c r="F30" s="487" t="s">
        <v>423</v>
      </c>
      <c r="G30" s="215" t="s">
        <v>390</v>
      </c>
      <c r="H30" s="215" t="s">
        <v>391</v>
      </c>
      <c r="I30" s="215" t="s">
        <v>392</v>
      </c>
      <c r="J30" s="476" t="s">
        <v>388</v>
      </c>
      <c r="K30" s="476" t="s">
        <v>351</v>
      </c>
      <c r="L30" s="215" t="s">
        <v>207</v>
      </c>
      <c r="M30" s="215" t="s">
        <v>393</v>
      </c>
      <c r="N30" s="215" t="s">
        <v>394</v>
      </c>
      <c r="O30" s="215" t="s">
        <v>395</v>
      </c>
      <c r="P30" s="476" t="s">
        <v>396</v>
      </c>
      <c r="Q30" s="215" t="s">
        <v>397</v>
      </c>
      <c r="R30" s="215" t="s">
        <v>398</v>
      </c>
      <c r="S30" s="212"/>
      <c r="T30" s="212"/>
      <c r="U30" s="212"/>
      <c r="V30" s="212"/>
      <c r="W30" s="212"/>
      <c r="X30" s="212"/>
      <c r="Y30" s="179"/>
    </row>
    <row r="31" spans="1:25" ht="108.75" customHeight="1" x14ac:dyDescent="0.2">
      <c r="A31" s="487" t="s">
        <v>338</v>
      </c>
      <c r="B31" s="218" t="s">
        <v>403</v>
      </c>
      <c r="C31" s="487" t="s">
        <v>340</v>
      </c>
      <c r="D31" s="487" t="s">
        <v>404</v>
      </c>
      <c r="E31" s="487" t="s">
        <v>421</v>
      </c>
      <c r="F31" s="487" t="s">
        <v>425</v>
      </c>
      <c r="G31" s="215" t="s">
        <v>390</v>
      </c>
      <c r="H31" s="215" t="s">
        <v>391</v>
      </c>
      <c r="I31" s="215" t="s">
        <v>392</v>
      </c>
      <c r="J31" s="476" t="s">
        <v>388</v>
      </c>
      <c r="K31" s="476" t="s">
        <v>351</v>
      </c>
      <c r="L31" s="215" t="s">
        <v>207</v>
      </c>
      <c r="M31" s="215" t="s">
        <v>393</v>
      </c>
      <c r="N31" s="215" t="s">
        <v>394</v>
      </c>
      <c r="O31" s="215" t="s">
        <v>395</v>
      </c>
      <c r="P31" s="476" t="s">
        <v>396</v>
      </c>
      <c r="Q31" s="215" t="s">
        <v>397</v>
      </c>
      <c r="R31" s="215" t="s">
        <v>398</v>
      </c>
      <c r="S31" s="212"/>
      <c r="T31" s="212"/>
      <c r="U31" s="212"/>
      <c r="V31" s="212"/>
      <c r="W31" s="212"/>
      <c r="X31" s="212"/>
      <c r="Y31" s="179"/>
    </row>
    <row r="32" spans="1:25" ht="112.5" customHeight="1" x14ac:dyDescent="0.2">
      <c r="A32" s="487" t="s">
        <v>338</v>
      </c>
      <c r="B32" s="218" t="s">
        <v>403</v>
      </c>
      <c r="C32" s="487" t="s">
        <v>340</v>
      </c>
      <c r="D32" s="487" t="s">
        <v>341</v>
      </c>
      <c r="E32" s="487" t="s">
        <v>446</v>
      </c>
      <c r="F32" s="487" t="s">
        <v>448</v>
      </c>
      <c r="G32" s="218" t="s">
        <v>449</v>
      </c>
      <c r="H32" s="478" t="s">
        <v>122</v>
      </c>
      <c r="I32" s="478" t="s">
        <v>450</v>
      </c>
      <c r="J32" s="476" t="s">
        <v>345</v>
      </c>
      <c r="K32" s="493" t="s">
        <v>351</v>
      </c>
      <c r="L32" s="494"/>
      <c r="M32" s="493"/>
      <c r="N32" s="493"/>
      <c r="O32" s="493"/>
      <c r="P32" s="495"/>
      <c r="Q32" s="496"/>
      <c r="R32" s="496"/>
      <c r="S32" s="497"/>
      <c r="T32" s="497"/>
      <c r="U32" s="497"/>
      <c r="V32" s="497"/>
      <c r="W32" s="497"/>
      <c r="X32" s="212"/>
      <c r="Y32" s="179"/>
    </row>
    <row r="33" spans="1:25" ht="117.75" customHeight="1" x14ac:dyDescent="0.2">
      <c r="A33" s="482" t="s">
        <v>124</v>
      </c>
      <c r="B33" s="473" t="s">
        <v>203</v>
      </c>
      <c r="C33" s="474" t="s">
        <v>105</v>
      </c>
      <c r="D33" s="215" t="s">
        <v>106</v>
      </c>
      <c r="E33" s="215" t="s">
        <v>201</v>
      </c>
      <c r="F33" s="215" t="s">
        <v>204</v>
      </c>
      <c r="G33" s="218" t="s">
        <v>205</v>
      </c>
      <c r="H33" s="218" t="s">
        <v>181</v>
      </c>
      <c r="I33" s="218" t="s">
        <v>1286</v>
      </c>
      <c r="J33" s="476" t="s">
        <v>206</v>
      </c>
      <c r="K33" s="476" t="s">
        <v>192</v>
      </c>
      <c r="L33" s="215" t="s">
        <v>207</v>
      </c>
      <c r="M33" s="215" t="s">
        <v>208</v>
      </c>
      <c r="N33" s="218" t="s">
        <v>209</v>
      </c>
      <c r="O33" s="218" t="s">
        <v>210</v>
      </c>
      <c r="P33" s="476" t="s">
        <v>211</v>
      </c>
      <c r="Q33" s="215" t="s">
        <v>212</v>
      </c>
      <c r="R33" s="215"/>
      <c r="S33" s="212"/>
      <c r="T33" s="212"/>
      <c r="U33" s="212"/>
      <c r="V33" s="212"/>
      <c r="W33" s="212"/>
      <c r="X33" s="212"/>
      <c r="Y33" s="179"/>
    </row>
    <row r="34" spans="1:25" ht="132.75" customHeight="1" x14ac:dyDescent="0.2">
      <c r="A34" s="487" t="s">
        <v>338</v>
      </c>
      <c r="B34" s="218" t="s">
        <v>579</v>
      </c>
      <c r="C34" s="487" t="s">
        <v>580</v>
      </c>
      <c r="D34" s="487" t="s">
        <v>581</v>
      </c>
      <c r="E34" s="487" t="s">
        <v>608</v>
      </c>
      <c r="F34" s="487" t="s">
        <v>609</v>
      </c>
      <c r="G34" s="218" t="s">
        <v>205</v>
      </c>
      <c r="H34" s="487" t="s">
        <v>181</v>
      </c>
      <c r="I34" s="218" t="s">
        <v>1286</v>
      </c>
      <c r="J34" s="476" t="s">
        <v>610</v>
      </c>
      <c r="K34" s="476" t="s">
        <v>235</v>
      </c>
      <c r="L34" s="215" t="s">
        <v>207</v>
      </c>
      <c r="M34" s="215" t="s">
        <v>208</v>
      </c>
      <c r="N34" s="218" t="s">
        <v>209</v>
      </c>
      <c r="O34" s="218" t="s">
        <v>210</v>
      </c>
      <c r="P34" s="476" t="s">
        <v>211</v>
      </c>
      <c r="Q34" s="215" t="s">
        <v>212</v>
      </c>
      <c r="R34" s="215"/>
      <c r="S34" s="212"/>
      <c r="T34" s="212"/>
      <c r="U34" s="212"/>
      <c r="V34" s="212"/>
      <c r="W34" s="497"/>
      <c r="X34" s="212"/>
      <c r="Y34" s="179"/>
    </row>
    <row r="35" spans="1:25" ht="118.5" customHeight="1" x14ac:dyDescent="0.2">
      <c r="A35" s="487" t="s">
        <v>613</v>
      </c>
      <c r="B35" s="487" t="s">
        <v>661</v>
      </c>
      <c r="C35" s="487" t="s">
        <v>615</v>
      </c>
      <c r="D35" s="487" t="s">
        <v>641</v>
      </c>
      <c r="E35" s="487" t="s">
        <v>674</v>
      </c>
      <c r="F35" s="487" t="s">
        <v>677</v>
      </c>
      <c r="G35" s="218" t="s">
        <v>205</v>
      </c>
      <c r="H35" s="487" t="s">
        <v>181</v>
      </c>
      <c r="I35" s="218" t="s">
        <v>1286</v>
      </c>
      <c r="J35" s="476" t="s">
        <v>606</v>
      </c>
      <c r="K35" s="476" t="s">
        <v>235</v>
      </c>
      <c r="L35" s="215" t="s">
        <v>207</v>
      </c>
      <c r="M35" s="215" t="s">
        <v>208</v>
      </c>
      <c r="N35" s="218" t="s">
        <v>209</v>
      </c>
      <c r="O35" s="218" t="s">
        <v>210</v>
      </c>
      <c r="P35" s="476" t="s">
        <v>211</v>
      </c>
      <c r="Q35" s="215" t="s">
        <v>212</v>
      </c>
      <c r="R35" s="496"/>
      <c r="S35" s="497"/>
      <c r="T35" s="497"/>
      <c r="U35" s="497"/>
      <c r="V35" s="497"/>
      <c r="W35" s="213"/>
      <c r="X35" s="212"/>
      <c r="Y35" s="179"/>
    </row>
    <row r="36" spans="1:25" ht="92.25" customHeight="1" x14ac:dyDescent="0.2">
      <c r="A36" s="487" t="s">
        <v>103</v>
      </c>
      <c r="B36" s="487" t="s">
        <v>809</v>
      </c>
      <c r="C36" s="487" t="s">
        <v>810</v>
      </c>
      <c r="D36" s="487" t="s">
        <v>811</v>
      </c>
      <c r="E36" s="487" t="s">
        <v>812</v>
      </c>
      <c r="F36" s="487" t="s">
        <v>813</v>
      </c>
      <c r="G36" s="218" t="s">
        <v>205</v>
      </c>
      <c r="H36" s="487" t="s">
        <v>181</v>
      </c>
      <c r="I36" s="218" t="s">
        <v>1286</v>
      </c>
      <c r="J36" s="476" t="s">
        <v>606</v>
      </c>
      <c r="K36" s="476" t="s">
        <v>235</v>
      </c>
      <c r="L36" s="215" t="s">
        <v>207</v>
      </c>
      <c r="M36" s="215" t="s">
        <v>208</v>
      </c>
      <c r="N36" s="218" t="s">
        <v>209</v>
      </c>
      <c r="O36" s="218" t="s">
        <v>210</v>
      </c>
      <c r="P36" s="476" t="s">
        <v>211</v>
      </c>
      <c r="Q36" s="215" t="s">
        <v>212</v>
      </c>
      <c r="R36" s="496"/>
      <c r="S36" s="499"/>
      <c r="T36" s="499"/>
      <c r="U36" s="499"/>
      <c r="V36" s="499"/>
      <c r="W36" s="497"/>
      <c r="X36" s="212"/>
      <c r="Y36" s="179"/>
    </row>
    <row r="37" spans="1:25" ht="81.75" customHeight="1" x14ac:dyDescent="0.2">
      <c r="A37" s="487" t="s">
        <v>103</v>
      </c>
      <c r="B37" s="487" t="s">
        <v>809</v>
      </c>
      <c r="C37" s="487" t="s">
        <v>810</v>
      </c>
      <c r="D37" s="487" t="s">
        <v>811</v>
      </c>
      <c r="E37" s="487" t="s">
        <v>811</v>
      </c>
      <c r="F37" s="487" t="s">
        <v>814</v>
      </c>
      <c r="G37" s="218" t="s">
        <v>205</v>
      </c>
      <c r="H37" s="487" t="s">
        <v>181</v>
      </c>
      <c r="I37" s="218" t="s">
        <v>1286</v>
      </c>
      <c r="J37" s="476" t="s">
        <v>606</v>
      </c>
      <c r="K37" s="476" t="s">
        <v>235</v>
      </c>
      <c r="L37" s="215" t="s">
        <v>207</v>
      </c>
      <c r="M37" s="215" t="s">
        <v>208</v>
      </c>
      <c r="N37" s="218" t="s">
        <v>209</v>
      </c>
      <c r="O37" s="218" t="s">
        <v>210</v>
      </c>
      <c r="P37" s="476" t="s">
        <v>211</v>
      </c>
      <c r="Q37" s="215" t="s">
        <v>212</v>
      </c>
      <c r="R37" s="496"/>
      <c r="S37" s="499"/>
      <c r="T37" s="499"/>
      <c r="U37" s="499"/>
      <c r="V37" s="499"/>
      <c r="W37" s="215"/>
      <c r="X37" s="212"/>
      <c r="Y37" s="179"/>
    </row>
    <row r="38" spans="1:25" ht="76.5" customHeight="1" x14ac:dyDescent="0.2">
      <c r="A38" s="487" t="s">
        <v>103</v>
      </c>
      <c r="B38" s="487" t="s">
        <v>809</v>
      </c>
      <c r="C38" s="487" t="s">
        <v>810</v>
      </c>
      <c r="D38" s="487" t="s">
        <v>811</v>
      </c>
      <c r="E38" s="487" t="s">
        <v>811</v>
      </c>
      <c r="F38" s="487" t="s">
        <v>815</v>
      </c>
      <c r="G38" s="218" t="s">
        <v>205</v>
      </c>
      <c r="H38" s="487" t="s">
        <v>181</v>
      </c>
      <c r="I38" s="218" t="s">
        <v>1286</v>
      </c>
      <c r="J38" s="476" t="s">
        <v>606</v>
      </c>
      <c r="K38" s="476" t="s">
        <v>235</v>
      </c>
      <c r="L38" s="215" t="s">
        <v>207</v>
      </c>
      <c r="M38" s="215" t="s">
        <v>208</v>
      </c>
      <c r="N38" s="218" t="s">
        <v>209</v>
      </c>
      <c r="O38" s="218" t="s">
        <v>210</v>
      </c>
      <c r="P38" s="476" t="s">
        <v>211</v>
      </c>
      <c r="Q38" s="215" t="s">
        <v>212</v>
      </c>
      <c r="R38" s="215"/>
      <c r="S38" s="215"/>
      <c r="T38" s="215"/>
      <c r="U38" s="215"/>
      <c r="V38" s="215"/>
      <c r="W38" s="497"/>
      <c r="X38" s="212"/>
      <c r="Y38" s="179"/>
    </row>
    <row r="39" spans="1:25" ht="90.75" customHeight="1" x14ac:dyDescent="0.2">
      <c r="A39" s="487" t="s">
        <v>103</v>
      </c>
      <c r="B39" s="487" t="s">
        <v>809</v>
      </c>
      <c r="C39" s="487" t="s">
        <v>810</v>
      </c>
      <c r="D39" s="487" t="s">
        <v>811</v>
      </c>
      <c r="E39" s="487" t="s">
        <v>811</v>
      </c>
      <c r="F39" s="487" t="s">
        <v>816</v>
      </c>
      <c r="G39" s="218" t="s">
        <v>205</v>
      </c>
      <c r="H39" s="487" t="s">
        <v>181</v>
      </c>
      <c r="I39" s="218" t="s">
        <v>1286</v>
      </c>
      <c r="J39" s="476" t="s">
        <v>606</v>
      </c>
      <c r="K39" s="476" t="s">
        <v>235</v>
      </c>
      <c r="L39" s="215" t="s">
        <v>207</v>
      </c>
      <c r="M39" s="215" t="s">
        <v>208</v>
      </c>
      <c r="N39" s="218" t="s">
        <v>209</v>
      </c>
      <c r="O39" s="218" t="s">
        <v>210</v>
      </c>
      <c r="P39" s="476" t="s">
        <v>211</v>
      </c>
      <c r="Q39" s="215" t="s">
        <v>212</v>
      </c>
      <c r="R39" s="496"/>
      <c r="S39" s="499"/>
      <c r="T39" s="499"/>
      <c r="U39" s="499"/>
      <c r="V39" s="499"/>
      <c r="W39" s="497"/>
      <c r="X39" s="212"/>
      <c r="Y39" s="179"/>
    </row>
    <row r="40" spans="1:25" ht="129" customHeight="1" x14ac:dyDescent="0.2">
      <c r="A40" s="487" t="s">
        <v>103</v>
      </c>
      <c r="B40" s="487" t="s">
        <v>809</v>
      </c>
      <c r="C40" s="487" t="s">
        <v>810</v>
      </c>
      <c r="D40" s="487" t="s">
        <v>811</v>
      </c>
      <c r="E40" s="487" t="s">
        <v>811</v>
      </c>
      <c r="F40" s="487" t="s">
        <v>817</v>
      </c>
      <c r="G40" s="218" t="s">
        <v>205</v>
      </c>
      <c r="H40" s="487" t="s">
        <v>181</v>
      </c>
      <c r="I40" s="218" t="s">
        <v>1286</v>
      </c>
      <c r="J40" s="476" t="s">
        <v>606</v>
      </c>
      <c r="K40" s="476" t="s">
        <v>235</v>
      </c>
      <c r="L40" s="215" t="s">
        <v>207</v>
      </c>
      <c r="M40" s="215" t="s">
        <v>208</v>
      </c>
      <c r="N40" s="218" t="s">
        <v>209</v>
      </c>
      <c r="O40" s="218" t="s">
        <v>210</v>
      </c>
      <c r="P40" s="476" t="s">
        <v>211</v>
      </c>
      <c r="Q40" s="215" t="s">
        <v>212</v>
      </c>
      <c r="R40" s="496"/>
      <c r="S40" s="499"/>
      <c r="T40" s="499"/>
      <c r="U40" s="499"/>
      <c r="V40" s="499"/>
      <c r="W40" s="501"/>
      <c r="X40" s="212"/>
      <c r="Y40" s="179"/>
    </row>
    <row r="41" spans="1:25" ht="135" customHeight="1" x14ac:dyDescent="0.2">
      <c r="A41" s="487" t="s">
        <v>103</v>
      </c>
      <c r="B41" s="487" t="s">
        <v>809</v>
      </c>
      <c r="C41" s="487" t="s">
        <v>810</v>
      </c>
      <c r="D41" s="487" t="s">
        <v>811</v>
      </c>
      <c r="E41" s="487" t="s">
        <v>811</v>
      </c>
      <c r="F41" s="487" t="s">
        <v>818</v>
      </c>
      <c r="G41" s="218" t="s">
        <v>205</v>
      </c>
      <c r="H41" s="487" t="s">
        <v>181</v>
      </c>
      <c r="I41" s="218" t="s">
        <v>1286</v>
      </c>
      <c r="J41" s="476" t="s">
        <v>606</v>
      </c>
      <c r="K41" s="476" t="s">
        <v>235</v>
      </c>
      <c r="L41" s="215" t="s">
        <v>207</v>
      </c>
      <c r="M41" s="215" t="s">
        <v>208</v>
      </c>
      <c r="N41" s="218" t="s">
        <v>209</v>
      </c>
      <c r="O41" s="218" t="s">
        <v>210</v>
      </c>
      <c r="P41" s="476" t="s">
        <v>211</v>
      </c>
      <c r="Q41" s="215" t="s">
        <v>212</v>
      </c>
      <c r="R41" s="494"/>
      <c r="S41" s="501"/>
      <c r="T41" s="501"/>
      <c r="U41" s="501"/>
      <c r="V41" s="501"/>
      <c r="W41" s="497"/>
      <c r="X41" s="212"/>
      <c r="Y41" s="179"/>
    </row>
    <row r="42" spans="1:25" ht="104.25" customHeight="1" x14ac:dyDescent="0.2">
      <c r="A42" s="487" t="s">
        <v>103</v>
      </c>
      <c r="B42" s="487" t="s">
        <v>809</v>
      </c>
      <c r="C42" s="487" t="s">
        <v>810</v>
      </c>
      <c r="D42" s="487" t="s">
        <v>819</v>
      </c>
      <c r="E42" s="487" t="s">
        <v>819</v>
      </c>
      <c r="F42" s="487" t="s">
        <v>820</v>
      </c>
      <c r="G42" s="218" t="s">
        <v>205</v>
      </c>
      <c r="H42" s="487" t="s">
        <v>181</v>
      </c>
      <c r="I42" s="218" t="s">
        <v>1286</v>
      </c>
      <c r="J42" s="476" t="s">
        <v>606</v>
      </c>
      <c r="K42" s="476" t="s">
        <v>235</v>
      </c>
      <c r="L42" s="215" t="s">
        <v>207</v>
      </c>
      <c r="M42" s="215" t="s">
        <v>208</v>
      </c>
      <c r="N42" s="218" t="s">
        <v>209</v>
      </c>
      <c r="O42" s="218" t="s">
        <v>210</v>
      </c>
      <c r="P42" s="476" t="s">
        <v>211</v>
      </c>
      <c r="Q42" s="215" t="s">
        <v>212</v>
      </c>
      <c r="R42" s="496"/>
      <c r="S42" s="499"/>
      <c r="T42" s="499"/>
      <c r="U42" s="499"/>
      <c r="V42" s="499"/>
      <c r="W42" s="497"/>
      <c r="X42" s="212"/>
      <c r="Y42" s="179"/>
    </row>
    <row r="43" spans="1:25" ht="94.5" customHeight="1" x14ac:dyDescent="0.2">
      <c r="A43" s="487" t="s">
        <v>467</v>
      </c>
      <c r="B43" s="218" t="s">
        <v>468</v>
      </c>
      <c r="C43" s="487" t="s">
        <v>469</v>
      </c>
      <c r="D43" s="487" t="s">
        <v>487</v>
      </c>
      <c r="E43" s="487" t="s">
        <v>487</v>
      </c>
      <c r="F43" s="487" t="s">
        <v>488</v>
      </c>
      <c r="G43" s="218" t="s">
        <v>489</v>
      </c>
      <c r="H43" s="215" t="s">
        <v>490</v>
      </c>
      <c r="I43" s="215" t="s">
        <v>1291</v>
      </c>
      <c r="J43" s="476" t="s">
        <v>491</v>
      </c>
      <c r="K43" s="476" t="s">
        <v>131</v>
      </c>
      <c r="L43" s="215" t="s">
        <v>492</v>
      </c>
      <c r="M43" s="215" t="s">
        <v>493</v>
      </c>
      <c r="N43" s="215" t="s">
        <v>1292</v>
      </c>
      <c r="O43" s="215" t="s">
        <v>592</v>
      </c>
      <c r="P43" s="476" t="s">
        <v>140</v>
      </c>
      <c r="Q43" s="215" t="s">
        <v>494</v>
      </c>
      <c r="R43" s="215" t="s">
        <v>495</v>
      </c>
      <c r="S43" s="212"/>
      <c r="T43" s="212"/>
      <c r="U43" s="212"/>
      <c r="V43" s="212"/>
      <c r="W43" s="212"/>
      <c r="X43" s="212"/>
      <c r="Y43" s="179"/>
    </row>
    <row r="44" spans="1:25" ht="108" customHeight="1" x14ac:dyDescent="0.2">
      <c r="A44" s="487" t="s">
        <v>467</v>
      </c>
      <c r="B44" s="218" t="s">
        <v>468</v>
      </c>
      <c r="C44" s="487" t="s">
        <v>469</v>
      </c>
      <c r="D44" s="487" t="s">
        <v>487</v>
      </c>
      <c r="E44" s="487" t="s">
        <v>487</v>
      </c>
      <c r="F44" s="487" t="s">
        <v>498</v>
      </c>
      <c r="G44" s="218" t="s">
        <v>489</v>
      </c>
      <c r="H44" s="215" t="s">
        <v>490</v>
      </c>
      <c r="I44" s="215" t="s">
        <v>1291</v>
      </c>
      <c r="J44" s="476" t="s">
        <v>491</v>
      </c>
      <c r="K44" s="476" t="s">
        <v>235</v>
      </c>
      <c r="L44" s="215" t="s">
        <v>492</v>
      </c>
      <c r="M44" s="215" t="s">
        <v>499</v>
      </c>
      <c r="N44" s="215" t="s">
        <v>1292</v>
      </c>
      <c r="O44" s="215" t="s">
        <v>500</v>
      </c>
      <c r="P44" s="476" t="s">
        <v>118</v>
      </c>
      <c r="Q44" s="215" t="s">
        <v>501</v>
      </c>
      <c r="R44" s="215" t="s">
        <v>502</v>
      </c>
      <c r="S44" s="212"/>
      <c r="T44" s="212"/>
      <c r="U44" s="212"/>
      <c r="V44" s="212"/>
      <c r="W44" s="212"/>
      <c r="X44" s="212"/>
      <c r="Y44" s="179"/>
    </row>
    <row r="45" spans="1:25" ht="89.25" customHeight="1" x14ac:dyDescent="0.2">
      <c r="A45" s="482" t="s">
        <v>124</v>
      </c>
      <c r="B45" s="473" t="s">
        <v>213</v>
      </c>
      <c r="C45" s="474" t="s">
        <v>105</v>
      </c>
      <c r="D45" s="215" t="s">
        <v>214</v>
      </c>
      <c r="E45" s="215" t="s">
        <v>215</v>
      </c>
      <c r="F45" s="215" t="s">
        <v>216</v>
      </c>
      <c r="G45" s="215" t="s">
        <v>172</v>
      </c>
      <c r="H45" s="218" t="s">
        <v>173</v>
      </c>
      <c r="I45" s="218" t="s">
        <v>176</v>
      </c>
      <c r="J45" s="476" t="s">
        <v>217</v>
      </c>
      <c r="K45" s="476" t="s">
        <v>131</v>
      </c>
      <c r="L45" s="215"/>
      <c r="M45" s="215"/>
      <c r="N45" s="478"/>
      <c r="O45" s="478"/>
      <c r="P45" s="476"/>
      <c r="Q45" s="215"/>
      <c r="R45" s="215"/>
      <c r="S45" s="212"/>
      <c r="T45" s="212"/>
      <c r="U45" s="212"/>
      <c r="V45" s="212"/>
      <c r="W45" s="212"/>
      <c r="X45" s="212"/>
      <c r="Y45" s="179"/>
    </row>
    <row r="46" spans="1:25" ht="95.25" customHeight="1" x14ac:dyDescent="0.2">
      <c r="A46" s="487" t="s">
        <v>467</v>
      </c>
      <c r="B46" s="218" t="s">
        <v>468</v>
      </c>
      <c r="C46" s="487" t="s">
        <v>469</v>
      </c>
      <c r="D46" s="487" t="s">
        <v>474</v>
      </c>
      <c r="E46" s="487" t="s">
        <v>475</v>
      </c>
      <c r="F46" s="487" t="s">
        <v>477</v>
      </c>
      <c r="G46" s="215" t="s">
        <v>172</v>
      </c>
      <c r="H46" s="218" t="s">
        <v>358</v>
      </c>
      <c r="I46" s="218" t="s">
        <v>176</v>
      </c>
      <c r="J46" s="476" t="s">
        <v>217</v>
      </c>
      <c r="K46" s="476" t="s">
        <v>131</v>
      </c>
      <c r="L46" s="494"/>
      <c r="M46" s="493"/>
      <c r="N46" s="493"/>
      <c r="O46" s="493"/>
      <c r="P46" s="495"/>
      <c r="Q46" s="496"/>
      <c r="R46" s="496"/>
      <c r="S46" s="497"/>
      <c r="T46" s="497"/>
      <c r="U46" s="497"/>
      <c r="V46" s="497"/>
      <c r="W46" s="497"/>
      <c r="X46" s="212"/>
      <c r="Y46" s="179"/>
    </row>
    <row r="47" spans="1:25" ht="87.75" customHeight="1" x14ac:dyDescent="0.2">
      <c r="A47" s="482" t="s">
        <v>124</v>
      </c>
      <c r="B47" s="473" t="s">
        <v>253</v>
      </c>
      <c r="C47" s="215" t="s">
        <v>105</v>
      </c>
      <c r="D47" s="215" t="s">
        <v>106</v>
      </c>
      <c r="E47" s="215" t="s">
        <v>261</v>
      </c>
      <c r="F47" s="215" t="s">
        <v>264</v>
      </c>
      <c r="G47" s="215" t="s">
        <v>184</v>
      </c>
      <c r="H47" s="218" t="s">
        <v>263</v>
      </c>
      <c r="I47" s="478" t="s">
        <v>265</v>
      </c>
      <c r="J47" s="476" t="s">
        <v>228</v>
      </c>
      <c r="K47" s="476" t="s">
        <v>110</v>
      </c>
      <c r="L47" s="215" t="s">
        <v>111</v>
      </c>
      <c r="M47" s="215" t="s">
        <v>229</v>
      </c>
      <c r="N47" s="478" t="s">
        <v>1283</v>
      </c>
      <c r="O47" s="478" t="s">
        <v>1287</v>
      </c>
      <c r="P47" s="476" t="s">
        <v>140</v>
      </c>
      <c r="Q47" s="215" t="s">
        <v>187</v>
      </c>
      <c r="R47" s="215" t="s">
        <v>188</v>
      </c>
      <c r="S47" s="212"/>
      <c r="T47" s="212"/>
      <c r="U47" s="212"/>
      <c r="V47" s="212"/>
      <c r="W47" s="212"/>
      <c r="X47" s="212"/>
      <c r="Y47" s="179"/>
    </row>
    <row r="48" spans="1:25" ht="87" customHeight="1" x14ac:dyDescent="0.2">
      <c r="A48" s="482" t="s">
        <v>124</v>
      </c>
      <c r="B48" s="473" t="s">
        <v>270</v>
      </c>
      <c r="C48" s="215" t="s">
        <v>271</v>
      </c>
      <c r="D48" s="215" t="s">
        <v>272</v>
      </c>
      <c r="E48" s="215" t="s">
        <v>281</v>
      </c>
      <c r="F48" s="215" t="s">
        <v>282</v>
      </c>
      <c r="G48" s="218" t="s">
        <v>283</v>
      </c>
      <c r="H48" s="218" t="s">
        <v>122</v>
      </c>
      <c r="I48" s="218" t="s">
        <v>284</v>
      </c>
      <c r="J48" s="476" t="s">
        <v>285</v>
      </c>
      <c r="K48" s="476" t="s">
        <v>192</v>
      </c>
      <c r="L48" s="215"/>
      <c r="M48" s="215"/>
      <c r="N48" s="478"/>
      <c r="O48" s="478"/>
      <c r="P48" s="476"/>
      <c r="Q48" s="215"/>
      <c r="R48" s="215"/>
      <c r="S48" s="212"/>
      <c r="T48" s="212"/>
      <c r="U48" s="212"/>
      <c r="V48" s="212"/>
      <c r="W48" s="212"/>
      <c r="X48" s="212"/>
      <c r="Y48" s="179"/>
    </row>
    <row r="49" spans="1:25" ht="94.5" customHeight="1" x14ac:dyDescent="0.2">
      <c r="A49" s="482" t="s">
        <v>124</v>
      </c>
      <c r="B49" s="473" t="s">
        <v>270</v>
      </c>
      <c r="C49" s="215" t="s">
        <v>271</v>
      </c>
      <c r="D49" s="215" t="s">
        <v>272</v>
      </c>
      <c r="E49" s="215" t="s">
        <v>281</v>
      </c>
      <c r="F49" s="215" t="s">
        <v>286</v>
      </c>
      <c r="G49" s="218" t="s">
        <v>283</v>
      </c>
      <c r="H49" s="218" t="s">
        <v>122</v>
      </c>
      <c r="I49" s="218" t="s">
        <v>284</v>
      </c>
      <c r="J49" s="476" t="s">
        <v>285</v>
      </c>
      <c r="K49" s="476" t="s">
        <v>192</v>
      </c>
      <c r="L49" s="215"/>
      <c r="M49" s="215"/>
      <c r="N49" s="478"/>
      <c r="O49" s="478"/>
      <c r="P49" s="476"/>
      <c r="Q49" s="215"/>
      <c r="R49" s="484"/>
      <c r="S49" s="212"/>
      <c r="T49" s="212"/>
      <c r="U49" s="212"/>
      <c r="V49" s="212"/>
      <c r="W49" s="212"/>
      <c r="X49" s="212"/>
      <c r="Y49" s="179"/>
    </row>
    <row r="50" spans="1:25" ht="123" customHeight="1" x14ac:dyDescent="0.2">
      <c r="A50" s="482" t="s">
        <v>124</v>
      </c>
      <c r="B50" s="473" t="s">
        <v>270</v>
      </c>
      <c r="C50" s="215" t="s">
        <v>307</v>
      </c>
      <c r="D50" s="476" t="s">
        <v>272</v>
      </c>
      <c r="E50" s="476" t="s">
        <v>308</v>
      </c>
      <c r="F50" s="215" t="s">
        <v>309</v>
      </c>
      <c r="G50" s="215" t="s">
        <v>310</v>
      </c>
      <c r="H50" s="218" t="s">
        <v>122</v>
      </c>
      <c r="I50" s="218" t="s">
        <v>311</v>
      </c>
      <c r="J50" s="476" t="s">
        <v>312</v>
      </c>
      <c r="K50" s="476" t="s">
        <v>110</v>
      </c>
      <c r="L50" s="215" t="s">
        <v>111</v>
      </c>
      <c r="M50" s="215" t="s">
        <v>313</v>
      </c>
      <c r="N50" s="478" t="s">
        <v>122</v>
      </c>
      <c r="O50" s="478" t="s">
        <v>144</v>
      </c>
      <c r="P50" s="476" t="s">
        <v>118</v>
      </c>
      <c r="Q50" s="215" t="s">
        <v>314</v>
      </c>
      <c r="R50" s="215" t="s">
        <v>315</v>
      </c>
      <c r="S50" s="212"/>
      <c r="T50" s="212"/>
      <c r="U50" s="212"/>
      <c r="V50" s="212"/>
      <c r="W50" s="212"/>
      <c r="X50" s="212"/>
      <c r="Y50" s="179"/>
    </row>
    <row r="51" spans="1:25" ht="118.5" customHeight="1" x14ac:dyDescent="0.2">
      <c r="A51" s="487" t="s">
        <v>124</v>
      </c>
      <c r="B51" s="218" t="s">
        <v>550</v>
      </c>
      <c r="C51" s="487" t="s">
        <v>551</v>
      </c>
      <c r="D51" s="487" t="s">
        <v>552</v>
      </c>
      <c r="E51" s="487" t="s">
        <v>553</v>
      </c>
      <c r="F51" s="487" t="s">
        <v>559</v>
      </c>
      <c r="G51" s="215" t="s">
        <v>310</v>
      </c>
      <c r="H51" s="218" t="s">
        <v>122</v>
      </c>
      <c r="I51" s="218" t="s">
        <v>311</v>
      </c>
      <c r="J51" s="476" t="s">
        <v>312</v>
      </c>
      <c r="K51" s="476" t="s">
        <v>110</v>
      </c>
      <c r="L51" s="215" t="s">
        <v>111</v>
      </c>
      <c r="M51" s="215" t="s">
        <v>560</v>
      </c>
      <c r="N51" s="478" t="s">
        <v>1295</v>
      </c>
      <c r="O51" s="478" t="s">
        <v>1296</v>
      </c>
      <c r="P51" s="476" t="s">
        <v>118</v>
      </c>
      <c r="Q51" s="215" t="s">
        <v>561</v>
      </c>
      <c r="R51" s="215" t="s">
        <v>562</v>
      </c>
      <c r="S51" s="215"/>
      <c r="T51" s="215"/>
      <c r="U51" s="215"/>
      <c r="V51" s="215"/>
      <c r="W51" s="215"/>
      <c r="X51" s="212"/>
      <c r="Y51" s="179"/>
    </row>
    <row r="52" spans="1:25" ht="83.45" customHeight="1" x14ac:dyDescent="0.2">
      <c r="A52" s="487" t="s">
        <v>124</v>
      </c>
      <c r="B52" s="218" t="s">
        <v>550</v>
      </c>
      <c r="C52" s="487" t="s">
        <v>551</v>
      </c>
      <c r="D52" s="487" t="s">
        <v>552</v>
      </c>
      <c r="E52" s="487" t="s">
        <v>553</v>
      </c>
      <c r="F52" s="487" t="s">
        <v>563</v>
      </c>
      <c r="G52" s="215" t="s">
        <v>310</v>
      </c>
      <c r="H52" s="218" t="s">
        <v>122</v>
      </c>
      <c r="I52" s="218" t="s">
        <v>311</v>
      </c>
      <c r="J52" s="476" t="s">
        <v>312</v>
      </c>
      <c r="K52" s="476" t="s">
        <v>110</v>
      </c>
      <c r="L52" s="215" t="s">
        <v>111</v>
      </c>
      <c r="M52" s="215" t="s">
        <v>313</v>
      </c>
      <c r="N52" s="478" t="s">
        <v>122</v>
      </c>
      <c r="O52" s="478" t="s">
        <v>144</v>
      </c>
      <c r="P52" s="476" t="s">
        <v>118</v>
      </c>
      <c r="Q52" s="215" t="s">
        <v>314</v>
      </c>
      <c r="R52" s="215" t="s">
        <v>315</v>
      </c>
      <c r="S52" s="212"/>
      <c r="T52" s="212"/>
      <c r="U52" s="212"/>
      <c r="V52" s="212"/>
      <c r="W52" s="497"/>
      <c r="X52" s="212"/>
      <c r="Y52" s="179"/>
    </row>
    <row r="53" spans="1:25" ht="76.5" customHeight="1" x14ac:dyDescent="0.2">
      <c r="A53" s="473" t="s">
        <v>103</v>
      </c>
      <c r="B53" s="473" t="s">
        <v>104</v>
      </c>
      <c r="C53" s="474" t="s">
        <v>105</v>
      </c>
      <c r="D53" s="215" t="s">
        <v>106</v>
      </c>
      <c r="E53" s="215" t="s">
        <v>107</v>
      </c>
      <c r="F53" s="215" t="s">
        <v>113</v>
      </c>
      <c r="G53" s="476" t="s">
        <v>114</v>
      </c>
      <c r="H53" s="218" t="s">
        <v>115</v>
      </c>
      <c r="I53" s="215" t="s">
        <v>116</v>
      </c>
      <c r="J53" s="476" t="s">
        <v>109</v>
      </c>
      <c r="K53" s="476" t="s">
        <v>110</v>
      </c>
      <c r="L53" s="215" t="s">
        <v>111</v>
      </c>
      <c r="M53" s="215" t="s">
        <v>112</v>
      </c>
      <c r="N53" s="478" t="s">
        <v>117</v>
      </c>
      <c r="O53" s="476" t="s">
        <v>1276</v>
      </c>
      <c r="P53" s="476" t="s">
        <v>118</v>
      </c>
      <c r="Q53" s="215" t="s">
        <v>119</v>
      </c>
      <c r="R53" s="215" t="s">
        <v>120</v>
      </c>
      <c r="S53" s="212"/>
      <c r="T53" s="212"/>
      <c r="U53" s="212"/>
      <c r="V53" s="212"/>
      <c r="W53" s="212"/>
      <c r="X53" s="212"/>
      <c r="Y53" s="179"/>
    </row>
    <row r="54" spans="1:25" ht="70.900000000000006" customHeight="1" x14ac:dyDescent="0.2">
      <c r="A54" s="473" t="s">
        <v>124</v>
      </c>
      <c r="B54" s="473" t="s">
        <v>125</v>
      </c>
      <c r="C54" s="474" t="s">
        <v>105</v>
      </c>
      <c r="D54" s="215" t="s">
        <v>126</v>
      </c>
      <c r="E54" s="215" t="s">
        <v>126</v>
      </c>
      <c r="F54" s="215" t="s">
        <v>127</v>
      </c>
      <c r="G54" s="215" t="s">
        <v>128</v>
      </c>
      <c r="H54" s="478" t="s">
        <v>115</v>
      </c>
      <c r="I54" s="478" t="s">
        <v>129</v>
      </c>
      <c r="J54" s="215" t="s">
        <v>130</v>
      </c>
      <c r="K54" s="215" t="s">
        <v>131</v>
      </c>
      <c r="L54" s="215" t="s">
        <v>132</v>
      </c>
      <c r="M54" s="215" t="s">
        <v>1277</v>
      </c>
      <c r="N54" s="215" t="s">
        <v>133</v>
      </c>
      <c r="O54" s="215" t="s">
        <v>1278</v>
      </c>
      <c r="P54" s="479" t="s">
        <v>134</v>
      </c>
      <c r="Q54" s="215" t="s">
        <v>119</v>
      </c>
      <c r="R54" s="215" t="s">
        <v>1279</v>
      </c>
      <c r="S54" s="212"/>
      <c r="T54" s="212"/>
      <c r="U54" s="212"/>
      <c r="V54" s="212"/>
      <c r="W54" s="212"/>
      <c r="X54" s="212"/>
      <c r="Y54" s="179"/>
    </row>
    <row r="55" spans="1:25" ht="78" customHeight="1" x14ac:dyDescent="0.2">
      <c r="A55" s="473" t="s">
        <v>124</v>
      </c>
      <c r="B55" s="473" t="s">
        <v>159</v>
      </c>
      <c r="C55" s="474" t="s">
        <v>105</v>
      </c>
      <c r="D55" s="215" t="s">
        <v>106</v>
      </c>
      <c r="E55" s="215" t="s">
        <v>156</v>
      </c>
      <c r="F55" s="215" t="s">
        <v>160</v>
      </c>
      <c r="G55" s="215" t="s">
        <v>161</v>
      </c>
      <c r="H55" s="218" t="s">
        <v>162</v>
      </c>
      <c r="I55" s="218" t="s">
        <v>163</v>
      </c>
      <c r="J55" s="476" t="s">
        <v>164</v>
      </c>
      <c r="K55" s="476" t="s">
        <v>131</v>
      </c>
      <c r="L55" s="215" t="s">
        <v>132</v>
      </c>
      <c r="M55" s="215" t="s">
        <v>165</v>
      </c>
      <c r="N55" s="218" t="s">
        <v>166</v>
      </c>
      <c r="O55" s="218" t="s">
        <v>167</v>
      </c>
      <c r="P55" s="473" t="s">
        <v>118</v>
      </c>
      <c r="Q55" s="215" t="s">
        <v>168</v>
      </c>
      <c r="R55" s="215" t="s">
        <v>169</v>
      </c>
      <c r="S55" s="213"/>
      <c r="T55" s="213"/>
      <c r="U55" s="213"/>
      <c r="V55" s="213"/>
      <c r="W55" s="213"/>
      <c r="X55" s="212"/>
      <c r="Y55" s="179"/>
    </row>
    <row r="56" spans="1:25" ht="83.25" customHeight="1" x14ac:dyDescent="0.2">
      <c r="A56" s="482" t="s">
        <v>124</v>
      </c>
      <c r="B56" s="473" t="s">
        <v>218</v>
      </c>
      <c r="C56" s="474" t="s">
        <v>105</v>
      </c>
      <c r="D56" s="215" t="s">
        <v>214</v>
      </c>
      <c r="E56" s="215" t="s">
        <v>219</v>
      </c>
      <c r="F56" s="215" t="s">
        <v>220</v>
      </c>
      <c r="G56" s="215" t="s">
        <v>161</v>
      </c>
      <c r="H56" s="218" t="s">
        <v>162</v>
      </c>
      <c r="I56" s="218" t="s">
        <v>221</v>
      </c>
      <c r="J56" s="476" t="s">
        <v>222</v>
      </c>
      <c r="K56" s="476" t="s">
        <v>131</v>
      </c>
      <c r="L56" s="215" t="s">
        <v>132</v>
      </c>
      <c r="M56" s="215" t="s">
        <v>165</v>
      </c>
      <c r="N56" s="218" t="s">
        <v>166</v>
      </c>
      <c r="O56" s="218" t="s">
        <v>167</v>
      </c>
      <c r="P56" s="473" t="s">
        <v>118</v>
      </c>
      <c r="Q56" s="215" t="s">
        <v>168</v>
      </c>
      <c r="R56" s="215" t="s">
        <v>169</v>
      </c>
      <c r="S56" s="213"/>
      <c r="T56" s="213"/>
      <c r="U56" s="213"/>
      <c r="V56" s="213"/>
      <c r="W56" s="213"/>
      <c r="X56" s="212"/>
      <c r="Y56" s="179"/>
    </row>
    <row r="57" spans="1:25" ht="89.45" customHeight="1" x14ac:dyDescent="0.2">
      <c r="A57" s="482" t="s">
        <v>124</v>
      </c>
      <c r="B57" s="473" t="s">
        <v>226</v>
      </c>
      <c r="C57" s="474" t="s">
        <v>105</v>
      </c>
      <c r="D57" s="215" t="s">
        <v>106</v>
      </c>
      <c r="E57" s="215" t="s">
        <v>106</v>
      </c>
      <c r="F57" s="215" t="s">
        <v>232</v>
      </c>
      <c r="G57" s="476" t="s">
        <v>114</v>
      </c>
      <c r="H57" s="218" t="s">
        <v>115</v>
      </c>
      <c r="I57" s="218" t="s">
        <v>221</v>
      </c>
      <c r="J57" s="476" t="s">
        <v>222</v>
      </c>
      <c r="K57" s="476" t="s">
        <v>131</v>
      </c>
      <c r="L57" s="215"/>
      <c r="M57" s="215"/>
      <c r="N57" s="478"/>
      <c r="O57" s="478"/>
      <c r="P57" s="476"/>
      <c r="Q57" s="215"/>
      <c r="R57" s="483"/>
      <c r="S57" s="212"/>
      <c r="T57" s="212"/>
      <c r="U57" s="212"/>
      <c r="V57" s="212"/>
      <c r="W57" s="212"/>
      <c r="X57" s="212"/>
      <c r="Y57" s="179"/>
    </row>
    <row r="58" spans="1:25" ht="81" customHeight="1" x14ac:dyDescent="0.2">
      <c r="A58" s="482" t="s">
        <v>124</v>
      </c>
      <c r="B58" s="473" t="s">
        <v>266</v>
      </c>
      <c r="C58" s="215" t="s">
        <v>105</v>
      </c>
      <c r="D58" s="215" t="s">
        <v>106</v>
      </c>
      <c r="E58" s="215" t="s">
        <v>267</v>
      </c>
      <c r="F58" s="215" t="s">
        <v>268</v>
      </c>
      <c r="G58" s="215" t="s">
        <v>161</v>
      </c>
      <c r="H58" s="218" t="s">
        <v>269</v>
      </c>
      <c r="I58" s="218" t="s">
        <v>221</v>
      </c>
      <c r="J58" s="476" t="s">
        <v>222</v>
      </c>
      <c r="K58" s="476" t="s">
        <v>131</v>
      </c>
      <c r="L58" s="215" t="s">
        <v>132</v>
      </c>
      <c r="M58" s="215" t="s">
        <v>165</v>
      </c>
      <c r="N58" s="218" t="s">
        <v>166</v>
      </c>
      <c r="O58" s="218" t="s">
        <v>167</v>
      </c>
      <c r="P58" s="473" t="s">
        <v>118</v>
      </c>
      <c r="Q58" s="215" t="s">
        <v>168</v>
      </c>
      <c r="R58" s="215" t="s">
        <v>169</v>
      </c>
      <c r="S58" s="213"/>
      <c r="T58" s="213"/>
      <c r="U58" s="213"/>
      <c r="V58" s="213"/>
      <c r="W58" s="213"/>
      <c r="X58" s="212"/>
      <c r="Y58" s="179"/>
    </row>
    <row r="59" spans="1:25" ht="87.75" customHeight="1" x14ac:dyDescent="0.2">
      <c r="A59" s="487" t="s">
        <v>467</v>
      </c>
      <c r="B59" s="218" t="s">
        <v>468</v>
      </c>
      <c r="C59" s="487" t="s">
        <v>469</v>
      </c>
      <c r="D59" s="487" t="s">
        <v>470</v>
      </c>
      <c r="E59" s="487" t="s">
        <v>470</v>
      </c>
      <c r="F59" s="487" t="s">
        <v>532</v>
      </c>
      <c r="G59" s="215" t="s">
        <v>161</v>
      </c>
      <c r="H59" s="218" t="s">
        <v>162</v>
      </c>
      <c r="I59" s="218" t="s">
        <v>221</v>
      </c>
      <c r="J59" s="476" t="s">
        <v>164</v>
      </c>
      <c r="K59" s="476" t="s">
        <v>131</v>
      </c>
      <c r="L59" s="215" t="s">
        <v>132</v>
      </c>
      <c r="M59" s="215" t="s">
        <v>165</v>
      </c>
      <c r="N59" s="218" t="s">
        <v>166</v>
      </c>
      <c r="O59" s="218" t="s">
        <v>167</v>
      </c>
      <c r="P59" s="473" t="s">
        <v>118</v>
      </c>
      <c r="Q59" s="215" t="s">
        <v>168</v>
      </c>
      <c r="R59" s="215" t="s">
        <v>169</v>
      </c>
      <c r="S59" s="213"/>
      <c r="T59" s="213"/>
      <c r="U59" s="213"/>
      <c r="V59" s="213"/>
      <c r="W59" s="213"/>
      <c r="X59" s="212"/>
      <c r="Y59" s="179"/>
    </row>
    <row r="60" spans="1:25" ht="97.9" customHeight="1" x14ac:dyDescent="0.2">
      <c r="A60" s="487" t="s">
        <v>467</v>
      </c>
      <c r="B60" s="218" t="s">
        <v>468</v>
      </c>
      <c r="C60" s="487" t="s">
        <v>469</v>
      </c>
      <c r="D60" s="487" t="s">
        <v>474</v>
      </c>
      <c r="E60" s="487" t="s">
        <v>536</v>
      </c>
      <c r="F60" s="487" t="s">
        <v>537</v>
      </c>
      <c r="G60" s="215" t="s">
        <v>161</v>
      </c>
      <c r="H60" s="218" t="s">
        <v>162</v>
      </c>
      <c r="I60" s="218" t="s">
        <v>221</v>
      </c>
      <c r="J60" s="476" t="s">
        <v>538</v>
      </c>
      <c r="K60" s="476" t="s">
        <v>131</v>
      </c>
      <c r="L60" s="215" t="s">
        <v>132</v>
      </c>
      <c r="M60" s="215" t="s">
        <v>165</v>
      </c>
      <c r="N60" s="218" t="s">
        <v>166</v>
      </c>
      <c r="O60" s="218" t="s">
        <v>167</v>
      </c>
      <c r="P60" s="473" t="s">
        <v>118</v>
      </c>
      <c r="Q60" s="215" t="s">
        <v>168</v>
      </c>
      <c r="R60" s="215" t="s">
        <v>169</v>
      </c>
      <c r="S60" s="213"/>
      <c r="T60" s="213"/>
      <c r="U60" s="213"/>
      <c r="V60" s="213"/>
      <c r="W60" s="213"/>
      <c r="X60" s="212"/>
      <c r="Y60" s="179"/>
    </row>
    <row r="61" spans="1:25" ht="84" customHeight="1" x14ac:dyDescent="0.2">
      <c r="A61" s="487" t="s">
        <v>467</v>
      </c>
      <c r="B61" s="218" t="s">
        <v>468</v>
      </c>
      <c r="C61" s="487" t="s">
        <v>469</v>
      </c>
      <c r="D61" s="487" t="s">
        <v>474</v>
      </c>
      <c r="E61" s="487" t="s">
        <v>539</v>
      </c>
      <c r="F61" s="487" t="s">
        <v>540</v>
      </c>
      <c r="G61" s="215" t="s">
        <v>161</v>
      </c>
      <c r="H61" s="218" t="s">
        <v>162</v>
      </c>
      <c r="I61" s="218" t="s">
        <v>221</v>
      </c>
      <c r="J61" s="476" t="s">
        <v>538</v>
      </c>
      <c r="K61" s="476" t="s">
        <v>131</v>
      </c>
      <c r="L61" s="215" t="s">
        <v>132</v>
      </c>
      <c r="M61" s="215" t="s">
        <v>165</v>
      </c>
      <c r="N61" s="218" t="s">
        <v>166</v>
      </c>
      <c r="O61" s="218" t="s">
        <v>167</v>
      </c>
      <c r="P61" s="473" t="s">
        <v>118</v>
      </c>
      <c r="Q61" s="215" t="s">
        <v>168</v>
      </c>
      <c r="R61" s="215" t="s">
        <v>169</v>
      </c>
      <c r="S61" s="213"/>
      <c r="T61" s="213"/>
      <c r="U61" s="213"/>
      <c r="V61" s="213"/>
      <c r="W61" s="213"/>
      <c r="X61" s="216"/>
      <c r="Y61" s="179"/>
    </row>
    <row r="62" spans="1:25" ht="90" customHeight="1" x14ac:dyDescent="0.2">
      <c r="A62" s="487" t="s">
        <v>467</v>
      </c>
      <c r="B62" s="218" t="s">
        <v>468</v>
      </c>
      <c r="C62" s="487" t="s">
        <v>469</v>
      </c>
      <c r="D62" s="487" t="s">
        <v>470</v>
      </c>
      <c r="E62" s="487" t="s">
        <v>471</v>
      </c>
      <c r="F62" s="487" t="s">
        <v>472</v>
      </c>
      <c r="G62" s="215" t="s">
        <v>161</v>
      </c>
      <c r="H62" s="218" t="s">
        <v>162</v>
      </c>
      <c r="I62" s="218" t="s">
        <v>473</v>
      </c>
      <c r="J62" s="476" t="s">
        <v>164</v>
      </c>
      <c r="K62" s="476" t="s">
        <v>131</v>
      </c>
      <c r="L62" s="215" t="s">
        <v>132</v>
      </c>
      <c r="M62" s="215" t="s">
        <v>165</v>
      </c>
      <c r="N62" s="218" t="s">
        <v>166</v>
      </c>
      <c r="O62" s="218" t="s">
        <v>167</v>
      </c>
      <c r="P62" s="473" t="s">
        <v>118</v>
      </c>
      <c r="Q62" s="215" t="s">
        <v>168</v>
      </c>
      <c r="R62" s="215" t="s">
        <v>169</v>
      </c>
      <c r="S62" s="213"/>
      <c r="T62" s="213"/>
      <c r="U62" s="213"/>
      <c r="V62" s="213"/>
      <c r="W62" s="213"/>
      <c r="X62" s="212"/>
      <c r="Y62" s="179"/>
    </row>
    <row r="63" spans="1:25" ht="86.25" customHeight="1" x14ac:dyDescent="0.2">
      <c r="A63" s="487" t="s">
        <v>124</v>
      </c>
      <c r="B63" s="487" t="s">
        <v>724</v>
      </c>
      <c r="C63" s="487" t="s">
        <v>725</v>
      </c>
      <c r="D63" s="487" t="s">
        <v>726</v>
      </c>
      <c r="E63" s="487" t="s">
        <v>736</v>
      </c>
      <c r="F63" s="487" t="s">
        <v>743</v>
      </c>
      <c r="G63" s="215" t="s">
        <v>744</v>
      </c>
      <c r="H63" s="218" t="s">
        <v>745</v>
      </c>
      <c r="I63" s="218" t="s">
        <v>746</v>
      </c>
      <c r="J63" s="476" t="s">
        <v>747</v>
      </c>
      <c r="K63" s="476" t="s">
        <v>110</v>
      </c>
      <c r="L63" s="215" t="s">
        <v>111</v>
      </c>
      <c r="M63" s="215" t="s">
        <v>748</v>
      </c>
      <c r="N63" s="478" t="s">
        <v>749</v>
      </c>
      <c r="O63" s="478" t="s">
        <v>750</v>
      </c>
      <c r="P63" s="476" t="s">
        <v>118</v>
      </c>
      <c r="Q63" s="215" t="s">
        <v>751</v>
      </c>
      <c r="R63" s="215" t="s">
        <v>752</v>
      </c>
      <c r="S63" s="212"/>
      <c r="T63" s="212"/>
      <c r="U63" s="212"/>
      <c r="V63" s="212"/>
      <c r="W63" s="497"/>
      <c r="X63" s="212"/>
      <c r="Y63" s="179"/>
    </row>
    <row r="64" spans="1:25" ht="78.75" x14ac:dyDescent="0.2">
      <c r="A64" s="487" t="s">
        <v>124</v>
      </c>
      <c r="B64" s="487" t="s">
        <v>724</v>
      </c>
      <c r="C64" s="487" t="s">
        <v>725</v>
      </c>
      <c r="D64" s="487" t="s">
        <v>726</v>
      </c>
      <c r="E64" s="487" t="s">
        <v>759</v>
      </c>
      <c r="F64" s="487" t="s">
        <v>760</v>
      </c>
      <c r="G64" s="215" t="s">
        <v>744</v>
      </c>
      <c r="H64" s="218" t="s">
        <v>745</v>
      </c>
      <c r="I64" s="218" t="s">
        <v>746</v>
      </c>
      <c r="J64" s="476" t="s">
        <v>747</v>
      </c>
      <c r="K64" s="476" t="s">
        <v>110</v>
      </c>
      <c r="L64" s="215" t="s">
        <v>111</v>
      </c>
      <c r="M64" s="215" t="s">
        <v>748</v>
      </c>
      <c r="N64" s="478" t="s">
        <v>749</v>
      </c>
      <c r="O64" s="478" t="s">
        <v>750</v>
      </c>
      <c r="P64" s="476" t="s">
        <v>118</v>
      </c>
      <c r="Q64" s="215" t="s">
        <v>751</v>
      </c>
      <c r="R64" s="215" t="s">
        <v>752</v>
      </c>
      <c r="S64" s="212"/>
      <c r="T64" s="212"/>
      <c r="U64" s="212"/>
      <c r="V64" s="212"/>
      <c r="W64" s="212"/>
      <c r="X64" s="212"/>
      <c r="Y64" s="179"/>
    </row>
    <row r="65" spans="1:25" ht="82.15" customHeight="1" x14ac:dyDescent="0.2">
      <c r="A65" s="487" t="s">
        <v>124</v>
      </c>
      <c r="B65" s="487" t="s">
        <v>724</v>
      </c>
      <c r="C65" s="487" t="s">
        <v>725</v>
      </c>
      <c r="D65" s="487" t="s">
        <v>761</v>
      </c>
      <c r="E65" s="487" t="s">
        <v>759</v>
      </c>
      <c r="F65" s="487" t="s">
        <v>788</v>
      </c>
      <c r="G65" s="215" t="s">
        <v>744</v>
      </c>
      <c r="H65" s="218" t="s">
        <v>745</v>
      </c>
      <c r="I65" s="218" t="s">
        <v>746</v>
      </c>
      <c r="J65" s="476" t="s">
        <v>747</v>
      </c>
      <c r="K65" s="476" t="s">
        <v>110</v>
      </c>
      <c r="L65" s="215" t="s">
        <v>111</v>
      </c>
      <c r="M65" s="215" t="s">
        <v>748</v>
      </c>
      <c r="N65" s="478" t="s">
        <v>749</v>
      </c>
      <c r="O65" s="478" t="s">
        <v>750</v>
      </c>
      <c r="P65" s="476" t="s">
        <v>118</v>
      </c>
      <c r="Q65" s="215" t="s">
        <v>751</v>
      </c>
      <c r="R65" s="215" t="s">
        <v>752</v>
      </c>
      <c r="S65" s="212"/>
      <c r="T65" s="212"/>
      <c r="U65" s="212"/>
      <c r="V65" s="212"/>
      <c r="W65" s="497"/>
      <c r="X65" s="212"/>
      <c r="Y65" s="179"/>
    </row>
    <row r="66" spans="1:25" ht="108" customHeight="1" x14ac:dyDescent="0.2">
      <c r="A66" s="487" t="s">
        <v>338</v>
      </c>
      <c r="B66" s="218" t="s">
        <v>370</v>
      </c>
      <c r="C66" s="487" t="s">
        <v>340</v>
      </c>
      <c r="D66" s="487" t="s">
        <v>341</v>
      </c>
      <c r="E66" s="487" t="s">
        <v>371</v>
      </c>
      <c r="F66" s="478" t="s">
        <v>372</v>
      </c>
      <c r="G66" s="215" t="s">
        <v>128</v>
      </c>
      <c r="H66" s="218" t="s">
        <v>115</v>
      </c>
      <c r="I66" s="218" t="s">
        <v>153</v>
      </c>
      <c r="J66" s="476" t="s">
        <v>373</v>
      </c>
      <c r="K66" s="476" t="s">
        <v>110</v>
      </c>
      <c r="L66" s="215" t="s">
        <v>111</v>
      </c>
      <c r="M66" s="215" t="s">
        <v>374</v>
      </c>
      <c r="N66" s="478" t="s">
        <v>375</v>
      </c>
      <c r="O66" s="478"/>
      <c r="P66" s="476" t="s">
        <v>134</v>
      </c>
      <c r="Q66" s="215" t="s">
        <v>376</v>
      </c>
      <c r="R66" s="484" t="s">
        <v>377</v>
      </c>
      <c r="S66" s="491"/>
      <c r="T66" s="491"/>
      <c r="U66" s="491"/>
      <c r="V66" s="491"/>
      <c r="W66" s="491"/>
      <c r="X66" s="212"/>
      <c r="Y66" s="179"/>
    </row>
    <row r="67" spans="1:25" ht="110.25" customHeight="1" x14ac:dyDescent="0.2">
      <c r="A67" s="473" t="s">
        <v>124</v>
      </c>
      <c r="B67" s="473" t="s">
        <v>125</v>
      </c>
      <c r="C67" s="474" t="s">
        <v>105</v>
      </c>
      <c r="D67" s="215" t="s">
        <v>126</v>
      </c>
      <c r="E67" s="215" t="s">
        <v>126</v>
      </c>
      <c r="F67" s="215" t="s">
        <v>143</v>
      </c>
      <c r="G67" s="215" t="s">
        <v>128</v>
      </c>
      <c r="H67" s="215" t="s">
        <v>115</v>
      </c>
      <c r="I67" s="215" t="s">
        <v>1280</v>
      </c>
      <c r="J67" s="476" t="s">
        <v>123</v>
      </c>
      <c r="K67" s="476" t="s">
        <v>110</v>
      </c>
      <c r="L67" s="215" t="s">
        <v>111</v>
      </c>
      <c r="M67" s="215" t="s">
        <v>145</v>
      </c>
      <c r="N67" s="478" t="s">
        <v>115</v>
      </c>
      <c r="O67" s="215"/>
      <c r="P67" s="214" t="s">
        <v>140</v>
      </c>
      <c r="Q67" s="212" t="s">
        <v>146</v>
      </c>
      <c r="R67" s="212" t="s">
        <v>147</v>
      </c>
      <c r="S67" s="213"/>
      <c r="T67" s="213"/>
      <c r="U67" s="213"/>
      <c r="V67" s="213"/>
      <c r="W67" s="213"/>
      <c r="X67" s="212"/>
      <c r="Y67" s="179"/>
    </row>
    <row r="68" spans="1:25" ht="89.25" customHeight="1" x14ac:dyDescent="0.2">
      <c r="A68" s="473" t="s">
        <v>124</v>
      </c>
      <c r="B68" s="473" t="s">
        <v>125</v>
      </c>
      <c r="C68" s="474" t="s">
        <v>105</v>
      </c>
      <c r="D68" s="215" t="s">
        <v>126</v>
      </c>
      <c r="E68" s="215" t="s">
        <v>126</v>
      </c>
      <c r="F68" s="215" t="s">
        <v>137</v>
      </c>
      <c r="G68" s="215" t="s">
        <v>128</v>
      </c>
      <c r="H68" s="218" t="s">
        <v>115</v>
      </c>
      <c r="I68" s="218" t="s">
        <v>138</v>
      </c>
      <c r="J68" s="476" t="s">
        <v>123</v>
      </c>
      <c r="K68" s="476" t="s">
        <v>110</v>
      </c>
      <c r="L68" s="215" t="s">
        <v>111</v>
      </c>
      <c r="M68" s="215" t="s">
        <v>139</v>
      </c>
      <c r="N68" s="478" t="s">
        <v>115</v>
      </c>
      <c r="O68" s="478" t="s">
        <v>138</v>
      </c>
      <c r="P68" s="476" t="s">
        <v>140</v>
      </c>
      <c r="Q68" s="215" t="s">
        <v>141</v>
      </c>
      <c r="R68" s="215" t="s">
        <v>142</v>
      </c>
      <c r="S68" s="212"/>
      <c r="T68" s="212"/>
      <c r="U68" s="212"/>
      <c r="V68" s="212"/>
      <c r="W68" s="212"/>
      <c r="X68" s="212"/>
      <c r="Y68" s="179"/>
    </row>
    <row r="69" spans="1:25" ht="84.75" customHeight="1" x14ac:dyDescent="0.2">
      <c r="A69" s="487" t="s">
        <v>338</v>
      </c>
      <c r="B69" s="218" t="s">
        <v>370</v>
      </c>
      <c r="C69" s="487" t="s">
        <v>340</v>
      </c>
      <c r="D69" s="487" t="s">
        <v>341</v>
      </c>
      <c r="E69" s="487" t="s">
        <v>371</v>
      </c>
      <c r="F69" s="478" t="s">
        <v>384</v>
      </c>
      <c r="G69" s="215" t="s">
        <v>128</v>
      </c>
      <c r="H69" s="218" t="s">
        <v>115</v>
      </c>
      <c r="I69" s="218" t="s">
        <v>138</v>
      </c>
      <c r="J69" s="476" t="s">
        <v>373</v>
      </c>
      <c r="K69" s="476" t="s">
        <v>110</v>
      </c>
      <c r="L69" s="215" t="s">
        <v>111</v>
      </c>
      <c r="M69" s="215" t="s">
        <v>374</v>
      </c>
      <c r="N69" s="478" t="s">
        <v>375</v>
      </c>
      <c r="O69" s="478"/>
      <c r="P69" s="476" t="s">
        <v>134</v>
      </c>
      <c r="Q69" s="215" t="s">
        <v>376</v>
      </c>
      <c r="R69" s="484" t="s">
        <v>377</v>
      </c>
      <c r="S69" s="497"/>
      <c r="T69" s="497"/>
      <c r="U69" s="497"/>
      <c r="V69" s="497"/>
      <c r="W69" s="497"/>
      <c r="X69" s="212"/>
      <c r="Y69" s="179"/>
    </row>
    <row r="70" spans="1:25" ht="87" customHeight="1" x14ac:dyDescent="0.2">
      <c r="A70" s="487" t="s">
        <v>613</v>
      </c>
      <c r="B70" s="487" t="s">
        <v>614</v>
      </c>
      <c r="C70" s="487" t="s">
        <v>615</v>
      </c>
      <c r="D70" s="487" t="s">
        <v>616</v>
      </c>
      <c r="E70" s="487" t="s">
        <v>627</v>
      </c>
      <c r="F70" s="487" t="s">
        <v>629</v>
      </c>
      <c r="G70" s="218" t="s">
        <v>619</v>
      </c>
      <c r="H70" s="487" t="s">
        <v>630</v>
      </c>
      <c r="I70" s="487" t="s">
        <v>1302</v>
      </c>
      <c r="J70" s="487" t="s">
        <v>620</v>
      </c>
      <c r="K70" s="487" t="s">
        <v>235</v>
      </c>
      <c r="L70" s="215" t="s">
        <v>621</v>
      </c>
      <c r="M70" s="215" t="s">
        <v>622</v>
      </c>
      <c r="N70" s="478" t="s">
        <v>623</v>
      </c>
      <c r="O70" s="478" t="s">
        <v>1301</v>
      </c>
      <c r="P70" s="476" t="s">
        <v>118</v>
      </c>
      <c r="Q70" s="215" t="s">
        <v>624</v>
      </c>
      <c r="R70" s="215" t="s">
        <v>625</v>
      </c>
      <c r="S70" s="497"/>
      <c r="T70" s="497"/>
      <c r="U70" s="497"/>
      <c r="V70" s="497"/>
      <c r="W70" s="497"/>
      <c r="X70" s="212"/>
      <c r="Y70" s="179"/>
    </row>
    <row r="71" spans="1:25" ht="79.5" customHeight="1" x14ac:dyDescent="0.2">
      <c r="A71" s="487" t="s">
        <v>613</v>
      </c>
      <c r="B71" s="487" t="s">
        <v>614</v>
      </c>
      <c r="C71" s="487" t="s">
        <v>615</v>
      </c>
      <c r="D71" s="487" t="s">
        <v>616</v>
      </c>
      <c r="E71" s="487" t="s">
        <v>627</v>
      </c>
      <c r="F71" s="487" t="s">
        <v>633</v>
      </c>
      <c r="G71" s="218" t="s">
        <v>619</v>
      </c>
      <c r="H71" s="487" t="s">
        <v>630</v>
      </c>
      <c r="I71" s="487" t="s">
        <v>1302</v>
      </c>
      <c r="J71" s="487" t="s">
        <v>620</v>
      </c>
      <c r="K71" s="487" t="s">
        <v>235</v>
      </c>
      <c r="L71" s="215" t="s">
        <v>621</v>
      </c>
      <c r="M71" s="215" t="s">
        <v>622</v>
      </c>
      <c r="N71" s="478" t="s">
        <v>623</v>
      </c>
      <c r="O71" s="478" t="s">
        <v>1301</v>
      </c>
      <c r="P71" s="476" t="s">
        <v>118</v>
      </c>
      <c r="Q71" s="215" t="s">
        <v>624</v>
      </c>
      <c r="R71" s="215" t="s">
        <v>625</v>
      </c>
      <c r="S71" s="497"/>
      <c r="T71" s="497"/>
      <c r="U71" s="497"/>
      <c r="V71" s="497"/>
      <c r="W71" s="497"/>
      <c r="X71" s="217"/>
      <c r="Y71" s="179"/>
    </row>
    <row r="72" spans="1:25" ht="75.75" customHeight="1" x14ac:dyDescent="0.2">
      <c r="A72" s="487" t="s">
        <v>613</v>
      </c>
      <c r="B72" s="487" t="s">
        <v>614</v>
      </c>
      <c r="C72" s="487" t="s">
        <v>615</v>
      </c>
      <c r="D72" s="487" t="s">
        <v>616</v>
      </c>
      <c r="E72" s="487" t="s">
        <v>617</v>
      </c>
      <c r="F72" s="487" t="s">
        <v>618</v>
      </c>
      <c r="G72" s="218" t="s">
        <v>619</v>
      </c>
      <c r="H72" s="487" t="s">
        <v>630</v>
      </c>
      <c r="I72" s="487" t="s">
        <v>1300</v>
      </c>
      <c r="J72" s="487" t="s">
        <v>620</v>
      </c>
      <c r="K72" s="476" t="s">
        <v>235</v>
      </c>
      <c r="L72" s="215" t="s">
        <v>621</v>
      </c>
      <c r="M72" s="215" t="s">
        <v>622</v>
      </c>
      <c r="N72" s="478" t="s">
        <v>623</v>
      </c>
      <c r="O72" s="478" t="s">
        <v>1301</v>
      </c>
      <c r="P72" s="476" t="s">
        <v>118</v>
      </c>
      <c r="Q72" s="215" t="s">
        <v>624</v>
      </c>
      <c r="R72" s="215" t="s">
        <v>625</v>
      </c>
      <c r="S72" s="497"/>
      <c r="T72" s="497"/>
      <c r="U72" s="497"/>
      <c r="V72" s="497"/>
      <c r="W72" s="497"/>
      <c r="X72" s="217"/>
      <c r="Y72" s="179"/>
    </row>
    <row r="73" spans="1:25" ht="94.5" customHeight="1" x14ac:dyDescent="0.2">
      <c r="A73" s="487" t="s">
        <v>338</v>
      </c>
      <c r="B73" s="218" t="s">
        <v>339</v>
      </c>
      <c r="C73" s="487" t="s">
        <v>340</v>
      </c>
      <c r="D73" s="478" t="s">
        <v>346</v>
      </c>
      <c r="E73" s="478" t="s">
        <v>347</v>
      </c>
      <c r="F73" s="478" t="s">
        <v>348</v>
      </c>
      <c r="G73" s="218" t="s">
        <v>1290</v>
      </c>
      <c r="H73" s="478" t="s">
        <v>349</v>
      </c>
      <c r="I73" s="478" t="s">
        <v>350</v>
      </c>
      <c r="J73" s="476" t="s">
        <v>345</v>
      </c>
      <c r="K73" s="476" t="s">
        <v>351</v>
      </c>
      <c r="L73" s="215"/>
      <c r="M73" s="478"/>
      <c r="N73" s="486"/>
      <c r="O73" s="486"/>
      <c r="P73" s="476"/>
      <c r="Q73" s="215"/>
      <c r="R73" s="215"/>
      <c r="S73" s="212"/>
      <c r="T73" s="212"/>
      <c r="U73" s="212"/>
      <c r="V73" s="212"/>
      <c r="W73" s="212"/>
      <c r="X73" s="217"/>
      <c r="Y73" s="179"/>
    </row>
    <row r="74" spans="1:25" ht="99.75" customHeight="1" x14ac:dyDescent="0.2">
      <c r="A74" s="487" t="s">
        <v>613</v>
      </c>
      <c r="B74" s="487" t="s">
        <v>661</v>
      </c>
      <c r="C74" s="487" t="s">
        <v>615</v>
      </c>
      <c r="D74" s="487" t="s">
        <v>634</v>
      </c>
      <c r="E74" s="487" t="s">
        <v>708</v>
      </c>
      <c r="F74" s="487" t="s">
        <v>715</v>
      </c>
      <c r="G74" s="487" t="s">
        <v>716</v>
      </c>
      <c r="H74" s="487" t="s">
        <v>623</v>
      </c>
      <c r="I74" s="487" t="s">
        <v>714</v>
      </c>
      <c r="J74" s="476" t="s">
        <v>705</v>
      </c>
      <c r="K74" s="476" t="s">
        <v>235</v>
      </c>
      <c r="L74" s="215" t="s">
        <v>621</v>
      </c>
      <c r="M74" s="493"/>
      <c r="N74" s="493"/>
      <c r="O74" s="493"/>
      <c r="P74" s="495"/>
      <c r="Q74" s="496"/>
      <c r="R74" s="496"/>
      <c r="S74" s="497"/>
      <c r="T74" s="497"/>
      <c r="U74" s="497"/>
      <c r="V74" s="497"/>
      <c r="W74" s="215"/>
      <c r="X74" s="217"/>
      <c r="Y74" s="179"/>
    </row>
    <row r="75" spans="1:25" ht="75.75" customHeight="1" x14ac:dyDescent="0.2">
      <c r="A75" s="487" t="s">
        <v>613</v>
      </c>
      <c r="B75" s="487" t="s">
        <v>661</v>
      </c>
      <c r="C75" s="487" t="s">
        <v>615</v>
      </c>
      <c r="D75" s="487" t="s">
        <v>634</v>
      </c>
      <c r="E75" s="487" t="s">
        <v>708</v>
      </c>
      <c r="F75" s="487" t="s">
        <v>717</v>
      </c>
      <c r="G75" s="487" t="s">
        <v>716</v>
      </c>
      <c r="H75" s="487" t="s">
        <v>623</v>
      </c>
      <c r="I75" s="487" t="s">
        <v>714</v>
      </c>
      <c r="J75" s="476" t="s">
        <v>699</v>
      </c>
      <c r="K75" s="476" t="s">
        <v>235</v>
      </c>
      <c r="L75" s="215" t="s">
        <v>621</v>
      </c>
      <c r="M75" s="215" t="s">
        <v>718</v>
      </c>
      <c r="N75" s="478" t="s">
        <v>623</v>
      </c>
      <c r="O75" s="478"/>
      <c r="P75" s="476" t="s">
        <v>134</v>
      </c>
      <c r="Q75" s="215" t="s">
        <v>719</v>
      </c>
      <c r="R75" s="215" t="s">
        <v>720</v>
      </c>
      <c r="S75" s="215"/>
      <c r="T75" s="215"/>
      <c r="U75" s="215"/>
      <c r="V75" s="215"/>
      <c r="W75" s="497"/>
      <c r="X75" s="217"/>
      <c r="Y75" s="179"/>
    </row>
    <row r="76" spans="1:25" ht="62.25" customHeight="1" x14ac:dyDescent="0.2">
      <c r="A76" s="487" t="s">
        <v>613</v>
      </c>
      <c r="B76" s="487" t="s">
        <v>614</v>
      </c>
      <c r="C76" s="487" t="s">
        <v>615</v>
      </c>
      <c r="D76" s="487" t="s">
        <v>634</v>
      </c>
      <c r="E76" s="487" t="s">
        <v>635</v>
      </c>
      <c r="F76" s="487" t="s">
        <v>636</v>
      </c>
      <c r="G76" s="218" t="s">
        <v>637</v>
      </c>
      <c r="H76" s="487" t="s">
        <v>638</v>
      </c>
      <c r="I76" s="478" t="s">
        <v>639</v>
      </c>
      <c r="J76" s="487" t="s">
        <v>620</v>
      </c>
      <c r="K76" s="487" t="s">
        <v>235</v>
      </c>
      <c r="L76" s="494"/>
      <c r="M76" s="493"/>
      <c r="N76" s="493"/>
      <c r="O76" s="493"/>
      <c r="P76" s="495"/>
      <c r="Q76" s="496"/>
      <c r="R76" s="496"/>
      <c r="S76" s="497"/>
      <c r="T76" s="497"/>
      <c r="U76" s="497"/>
      <c r="V76" s="497"/>
      <c r="W76" s="497"/>
      <c r="X76" s="217"/>
      <c r="Y76" s="179"/>
    </row>
    <row r="77" spans="1:25" ht="83.25" customHeight="1" x14ac:dyDescent="0.2">
      <c r="A77" s="487" t="s">
        <v>613</v>
      </c>
      <c r="B77" s="487" t="s">
        <v>614</v>
      </c>
      <c r="C77" s="487" t="s">
        <v>615</v>
      </c>
      <c r="D77" s="487" t="s">
        <v>634</v>
      </c>
      <c r="E77" s="487" t="s">
        <v>635</v>
      </c>
      <c r="F77" s="487" t="s">
        <v>640</v>
      </c>
      <c r="G77" s="218" t="s">
        <v>637</v>
      </c>
      <c r="H77" s="478" t="s">
        <v>623</v>
      </c>
      <c r="I77" s="478" t="s">
        <v>639</v>
      </c>
      <c r="J77" s="487" t="s">
        <v>620</v>
      </c>
      <c r="K77" s="476" t="s">
        <v>235</v>
      </c>
      <c r="L77" s="215" t="s">
        <v>621</v>
      </c>
      <c r="M77" s="493"/>
      <c r="N77" s="493"/>
      <c r="O77" s="493"/>
      <c r="P77" s="495"/>
      <c r="Q77" s="496"/>
      <c r="R77" s="496"/>
      <c r="S77" s="497"/>
      <c r="T77" s="497"/>
      <c r="U77" s="497"/>
      <c r="V77" s="497"/>
      <c r="W77" s="215"/>
      <c r="X77" s="217"/>
      <c r="Y77" s="179"/>
    </row>
    <row r="78" spans="1:25" ht="94.5" x14ac:dyDescent="0.2">
      <c r="A78" s="473" t="s">
        <v>103</v>
      </c>
      <c r="B78" s="473" t="s">
        <v>104</v>
      </c>
      <c r="C78" s="474" t="s">
        <v>105</v>
      </c>
      <c r="D78" s="215" t="s">
        <v>106</v>
      </c>
      <c r="E78" s="215" t="s">
        <v>107</v>
      </c>
      <c r="F78" s="215" t="s">
        <v>108</v>
      </c>
      <c r="G78" s="475"/>
      <c r="H78" s="218"/>
      <c r="I78" s="476"/>
      <c r="J78" s="476" t="s">
        <v>109</v>
      </c>
      <c r="K78" s="476" t="s">
        <v>110</v>
      </c>
      <c r="L78" s="215" t="s">
        <v>111</v>
      </c>
      <c r="M78" s="215" t="s">
        <v>112</v>
      </c>
      <c r="N78" s="478" t="s">
        <v>117</v>
      </c>
      <c r="O78" s="476" t="s">
        <v>1276</v>
      </c>
      <c r="P78" s="476" t="s">
        <v>118</v>
      </c>
      <c r="Q78" s="215" t="s">
        <v>119</v>
      </c>
      <c r="R78" s="215" t="s">
        <v>120</v>
      </c>
      <c r="S78" s="213"/>
      <c r="T78" s="213"/>
      <c r="U78" s="213"/>
      <c r="V78" s="213"/>
      <c r="W78" s="213"/>
      <c r="X78" s="492"/>
      <c r="Y78" s="179"/>
    </row>
    <row r="79" spans="1:25" ht="94.5" x14ac:dyDescent="0.2">
      <c r="A79" s="473" t="s">
        <v>103</v>
      </c>
      <c r="B79" s="473" t="s">
        <v>104</v>
      </c>
      <c r="C79" s="474" t="s">
        <v>105</v>
      </c>
      <c r="D79" s="215" t="s">
        <v>106</v>
      </c>
      <c r="E79" s="215" t="s">
        <v>107</v>
      </c>
      <c r="F79" s="215" t="s">
        <v>121</v>
      </c>
      <c r="G79" s="215"/>
      <c r="H79" s="478"/>
      <c r="I79" s="478"/>
      <c r="J79" s="476" t="s">
        <v>123</v>
      </c>
      <c r="K79" s="215" t="s">
        <v>110</v>
      </c>
      <c r="L79" s="215" t="s">
        <v>111</v>
      </c>
      <c r="M79" s="215"/>
      <c r="N79" s="215"/>
      <c r="O79" s="215"/>
      <c r="P79" s="479"/>
      <c r="Q79" s="215"/>
      <c r="R79" s="215"/>
      <c r="S79" s="212"/>
      <c r="T79" s="212"/>
      <c r="U79" s="212"/>
      <c r="V79" s="212"/>
      <c r="W79" s="212"/>
      <c r="X79" s="492"/>
      <c r="Y79" s="179"/>
    </row>
    <row r="80" spans="1:25" ht="114.75" customHeight="1" x14ac:dyDescent="0.2">
      <c r="A80" s="473" t="s">
        <v>124</v>
      </c>
      <c r="B80" s="473" t="s">
        <v>125</v>
      </c>
      <c r="C80" s="474" t="s">
        <v>105</v>
      </c>
      <c r="D80" s="215" t="s">
        <v>126</v>
      </c>
      <c r="E80" s="215" t="s">
        <v>126</v>
      </c>
      <c r="F80" s="215" t="s">
        <v>136</v>
      </c>
      <c r="G80" s="215"/>
      <c r="H80" s="215"/>
      <c r="I80" s="215"/>
      <c r="J80" s="476" t="s">
        <v>123</v>
      </c>
      <c r="K80" s="476" t="s">
        <v>110</v>
      </c>
      <c r="L80" s="215" t="s">
        <v>111</v>
      </c>
      <c r="M80" s="215"/>
      <c r="N80" s="215"/>
      <c r="O80" s="215"/>
      <c r="P80" s="473"/>
      <c r="Q80" s="215"/>
      <c r="R80" s="215"/>
      <c r="S80" s="213"/>
      <c r="T80" s="213"/>
      <c r="U80" s="213"/>
      <c r="V80" s="213"/>
      <c r="W80" s="213"/>
      <c r="X80" s="492"/>
      <c r="Y80" s="179"/>
    </row>
    <row r="81" spans="1:25" ht="126" x14ac:dyDescent="0.2">
      <c r="A81" s="473" t="s">
        <v>124</v>
      </c>
      <c r="B81" s="473" t="s">
        <v>148</v>
      </c>
      <c r="C81" s="474" t="s">
        <v>105</v>
      </c>
      <c r="D81" s="215" t="s">
        <v>126</v>
      </c>
      <c r="E81" s="215" t="s">
        <v>126</v>
      </c>
      <c r="F81" s="215" t="s">
        <v>149</v>
      </c>
      <c r="G81" s="215"/>
      <c r="H81" s="215"/>
      <c r="I81" s="215"/>
      <c r="J81" s="476" t="s">
        <v>151</v>
      </c>
      <c r="K81" s="476" t="s">
        <v>110</v>
      </c>
      <c r="L81" s="215" t="s">
        <v>111</v>
      </c>
      <c r="M81" s="215" t="s">
        <v>152</v>
      </c>
      <c r="N81" s="478" t="s">
        <v>153</v>
      </c>
      <c r="O81" s="478" t="s">
        <v>150</v>
      </c>
      <c r="P81" s="476" t="s">
        <v>140</v>
      </c>
      <c r="Q81" s="215" t="s">
        <v>154</v>
      </c>
      <c r="R81" s="215" t="s">
        <v>155</v>
      </c>
      <c r="S81" s="213"/>
      <c r="T81" s="213"/>
      <c r="U81" s="213"/>
      <c r="V81" s="213"/>
      <c r="W81" s="213"/>
      <c r="X81" s="492"/>
      <c r="Y81" s="179"/>
    </row>
    <row r="82" spans="1:25" ht="78.75" x14ac:dyDescent="0.2">
      <c r="A82" s="473" t="s">
        <v>124</v>
      </c>
      <c r="B82" s="473" t="s">
        <v>125</v>
      </c>
      <c r="C82" s="474" t="s">
        <v>105</v>
      </c>
      <c r="D82" s="215" t="s">
        <v>106</v>
      </c>
      <c r="E82" s="215" t="s">
        <v>156</v>
      </c>
      <c r="F82" s="215" t="s">
        <v>157</v>
      </c>
      <c r="G82" s="215"/>
      <c r="H82" s="215"/>
      <c r="I82" s="215"/>
      <c r="J82" s="476" t="s">
        <v>109</v>
      </c>
      <c r="K82" s="476" t="s">
        <v>110</v>
      </c>
      <c r="L82" s="215" t="s">
        <v>111</v>
      </c>
      <c r="M82" s="215" t="s">
        <v>158</v>
      </c>
      <c r="N82" s="478" t="s">
        <v>1281</v>
      </c>
      <c r="O82" s="478" t="s">
        <v>117</v>
      </c>
      <c r="P82" s="476" t="s">
        <v>118</v>
      </c>
      <c r="Q82" s="215" t="s">
        <v>119</v>
      </c>
      <c r="R82" s="215" t="s">
        <v>135</v>
      </c>
      <c r="S82" s="212"/>
      <c r="T82" s="212"/>
      <c r="U82" s="212"/>
      <c r="V82" s="212"/>
      <c r="W82" s="212"/>
      <c r="X82" s="492"/>
      <c r="Y82" s="179"/>
    </row>
    <row r="83" spans="1:25" ht="94.5" x14ac:dyDescent="0.2">
      <c r="A83" s="473" t="s">
        <v>124</v>
      </c>
      <c r="B83" s="473" t="s">
        <v>179</v>
      </c>
      <c r="C83" s="474" t="s">
        <v>105</v>
      </c>
      <c r="D83" s="215" t="s">
        <v>106</v>
      </c>
      <c r="E83" s="215" t="s">
        <v>156</v>
      </c>
      <c r="F83" s="215" t="s">
        <v>180</v>
      </c>
      <c r="G83" s="215"/>
      <c r="H83" s="215"/>
      <c r="I83" s="215"/>
      <c r="J83" s="476" t="s">
        <v>182</v>
      </c>
      <c r="K83" s="476" t="s">
        <v>110</v>
      </c>
      <c r="L83" s="215" t="s">
        <v>111</v>
      </c>
      <c r="M83" s="215"/>
      <c r="N83" s="215"/>
      <c r="O83" s="215"/>
      <c r="P83" s="473"/>
      <c r="Q83" s="215"/>
      <c r="R83" s="215"/>
      <c r="S83" s="213"/>
      <c r="T83" s="213"/>
      <c r="U83" s="213"/>
      <c r="V83" s="213"/>
      <c r="W83" s="213"/>
      <c r="X83" s="498"/>
      <c r="Y83" s="179"/>
    </row>
    <row r="84" spans="1:25" ht="94.5" x14ac:dyDescent="0.2">
      <c r="A84" s="473" t="s">
        <v>124</v>
      </c>
      <c r="B84" s="473" t="s">
        <v>179</v>
      </c>
      <c r="C84" s="474" t="s">
        <v>105</v>
      </c>
      <c r="D84" s="215" t="s">
        <v>106</v>
      </c>
      <c r="E84" s="215" t="s">
        <v>156</v>
      </c>
      <c r="F84" s="215" t="s">
        <v>183</v>
      </c>
      <c r="G84" s="215" t="s">
        <v>184</v>
      </c>
      <c r="H84" s="218" t="s">
        <v>263</v>
      </c>
      <c r="I84" s="218"/>
      <c r="J84" s="476" t="s">
        <v>123</v>
      </c>
      <c r="K84" s="476" t="s">
        <v>110</v>
      </c>
      <c r="L84" s="215" t="s">
        <v>111</v>
      </c>
      <c r="M84" s="215" t="s">
        <v>185</v>
      </c>
      <c r="N84" s="478" t="s">
        <v>1283</v>
      </c>
      <c r="O84" s="478" t="s">
        <v>115</v>
      </c>
      <c r="P84" s="476" t="s">
        <v>186</v>
      </c>
      <c r="Q84" s="215" t="s">
        <v>187</v>
      </c>
      <c r="R84" s="215" t="s">
        <v>188</v>
      </c>
      <c r="S84" s="215"/>
      <c r="T84" s="215"/>
      <c r="U84" s="215"/>
      <c r="V84" s="215"/>
      <c r="W84" s="215"/>
      <c r="X84" s="498"/>
      <c r="Y84" s="179"/>
    </row>
    <row r="85" spans="1:25" ht="94.5" x14ac:dyDescent="0.2">
      <c r="A85" s="473" t="s">
        <v>124</v>
      </c>
      <c r="B85" s="473" t="s">
        <v>179</v>
      </c>
      <c r="C85" s="474" t="s">
        <v>105</v>
      </c>
      <c r="D85" s="215" t="s">
        <v>106</v>
      </c>
      <c r="E85" s="215" t="s">
        <v>156</v>
      </c>
      <c r="F85" s="215" t="s">
        <v>189</v>
      </c>
      <c r="G85" s="215"/>
      <c r="H85" s="218"/>
      <c r="I85" s="218"/>
      <c r="J85" s="480" t="s">
        <v>190</v>
      </c>
      <c r="K85" s="480" t="s">
        <v>131</v>
      </c>
      <c r="L85" s="480" t="s">
        <v>132</v>
      </c>
      <c r="M85" s="480" t="s">
        <v>1284</v>
      </c>
      <c r="N85" s="480" t="s">
        <v>369</v>
      </c>
      <c r="O85" s="480" t="s">
        <v>1285</v>
      </c>
      <c r="P85" s="481" t="s">
        <v>134</v>
      </c>
      <c r="Q85" s="480"/>
      <c r="R85" s="480"/>
      <c r="S85" s="480"/>
      <c r="T85" s="480"/>
      <c r="U85" s="480"/>
      <c r="V85" s="480"/>
      <c r="W85" s="480"/>
      <c r="X85" s="216"/>
      <c r="Y85" s="179"/>
    </row>
    <row r="86" spans="1:25" ht="78.75" x14ac:dyDescent="0.2">
      <c r="A86" s="473" t="s">
        <v>124</v>
      </c>
      <c r="B86" s="473" t="s">
        <v>179</v>
      </c>
      <c r="C86" s="474" t="s">
        <v>105</v>
      </c>
      <c r="D86" s="215" t="s">
        <v>106</v>
      </c>
      <c r="E86" s="215" t="s">
        <v>156</v>
      </c>
      <c r="F86" s="215" t="s">
        <v>191</v>
      </c>
      <c r="G86" s="215"/>
      <c r="H86" s="218"/>
      <c r="I86" s="218"/>
      <c r="J86" s="476"/>
      <c r="K86" s="476" t="s">
        <v>192</v>
      </c>
      <c r="L86" s="215"/>
      <c r="M86" s="215"/>
      <c r="N86" s="218"/>
      <c r="O86" s="218"/>
      <c r="P86" s="473"/>
      <c r="Q86" s="215"/>
      <c r="R86" s="215"/>
      <c r="S86" s="213"/>
      <c r="T86" s="213"/>
      <c r="U86" s="213"/>
      <c r="V86" s="213"/>
      <c r="W86" s="213"/>
      <c r="X86" s="498"/>
      <c r="Y86" s="179"/>
    </row>
    <row r="87" spans="1:25" ht="78.75" x14ac:dyDescent="0.2">
      <c r="A87" s="482" t="s">
        <v>124</v>
      </c>
      <c r="B87" s="473" t="s">
        <v>179</v>
      </c>
      <c r="C87" s="474" t="s">
        <v>105</v>
      </c>
      <c r="D87" s="215" t="s">
        <v>106</v>
      </c>
      <c r="E87" s="215" t="s">
        <v>193</v>
      </c>
      <c r="F87" s="215" t="s">
        <v>194</v>
      </c>
      <c r="G87" s="215"/>
      <c r="H87" s="215"/>
      <c r="I87" s="215"/>
      <c r="J87" s="476"/>
      <c r="K87" s="476" t="s">
        <v>192</v>
      </c>
      <c r="L87" s="215"/>
      <c r="M87" s="215"/>
      <c r="N87" s="215"/>
      <c r="O87" s="215"/>
      <c r="P87" s="473"/>
      <c r="Q87" s="215"/>
      <c r="R87" s="215"/>
      <c r="S87" s="213"/>
      <c r="T87" s="213"/>
      <c r="U87" s="213"/>
      <c r="V87" s="213"/>
      <c r="W87" s="213"/>
      <c r="X87" s="498"/>
      <c r="Y87" s="179"/>
    </row>
    <row r="88" spans="1:25" ht="84.75" customHeight="1" x14ac:dyDescent="0.2">
      <c r="A88" s="482" t="s">
        <v>124</v>
      </c>
      <c r="B88" s="473" t="s">
        <v>179</v>
      </c>
      <c r="C88" s="474" t="s">
        <v>105</v>
      </c>
      <c r="D88" s="215" t="s">
        <v>106</v>
      </c>
      <c r="E88" s="215" t="s">
        <v>193</v>
      </c>
      <c r="F88" s="215" t="s">
        <v>195</v>
      </c>
      <c r="G88" s="215"/>
      <c r="H88" s="215"/>
      <c r="I88" s="215"/>
      <c r="J88" s="476" t="s">
        <v>196</v>
      </c>
      <c r="K88" s="476" t="s">
        <v>192</v>
      </c>
      <c r="L88" s="215"/>
      <c r="M88" s="215"/>
      <c r="N88" s="215"/>
      <c r="O88" s="215"/>
      <c r="P88" s="473"/>
      <c r="Q88" s="215"/>
      <c r="R88" s="215"/>
      <c r="S88" s="213"/>
      <c r="T88" s="213"/>
      <c r="U88" s="213"/>
      <c r="V88" s="213"/>
      <c r="W88" s="213"/>
      <c r="X88" s="498"/>
      <c r="Y88" s="179"/>
    </row>
    <row r="89" spans="1:25" ht="87.75" customHeight="1" x14ac:dyDescent="0.2">
      <c r="A89" s="482" t="s">
        <v>124</v>
      </c>
      <c r="B89" s="473" t="s">
        <v>179</v>
      </c>
      <c r="C89" s="474" t="s">
        <v>105</v>
      </c>
      <c r="D89" s="215" t="s">
        <v>106</v>
      </c>
      <c r="E89" s="215" t="s">
        <v>193</v>
      </c>
      <c r="F89" s="476" t="s">
        <v>197</v>
      </c>
      <c r="G89" s="215"/>
      <c r="H89" s="478"/>
      <c r="I89" s="478"/>
      <c r="J89" s="476" t="s">
        <v>196</v>
      </c>
      <c r="K89" s="476" t="s">
        <v>192</v>
      </c>
      <c r="L89" s="215"/>
      <c r="M89" s="215"/>
      <c r="N89" s="215"/>
      <c r="O89" s="215"/>
      <c r="P89" s="479"/>
      <c r="Q89" s="215"/>
      <c r="R89" s="215"/>
      <c r="S89" s="212"/>
      <c r="T89" s="212"/>
      <c r="U89" s="212"/>
      <c r="V89" s="212"/>
      <c r="W89" s="212"/>
      <c r="X89" s="212"/>
      <c r="Y89" s="179"/>
    </row>
    <row r="90" spans="1:25" ht="85.5" customHeight="1" x14ac:dyDescent="0.2">
      <c r="A90" s="482" t="s">
        <v>124</v>
      </c>
      <c r="B90" s="473" t="s">
        <v>179</v>
      </c>
      <c r="C90" s="474" t="s">
        <v>105</v>
      </c>
      <c r="D90" s="215" t="s">
        <v>126</v>
      </c>
      <c r="E90" s="215" t="s">
        <v>198</v>
      </c>
      <c r="F90" s="476" t="s">
        <v>199</v>
      </c>
      <c r="G90" s="215"/>
      <c r="H90" s="478"/>
      <c r="I90" s="478"/>
      <c r="J90" s="476" t="s">
        <v>196</v>
      </c>
      <c r="K90" s="476" t="s">
        <v>192</v>
      </c>
      <c r="L90" s="215"/>
      <c r="M90" s="215"/>
      <c r="N90" s="215"/>
      <c r="O90" s="215"/>
      <c r="P90" s="479"/>
      <c r="Q90" s="215"/>
      <c r="R90" s="215"/>
      <c r="S90" s="212"/>
      <c r="T90" s="212"/>
      <c r="U90" s="212"/>
      <c r="V90" s="212"/>
      <c r="W90" s="212"/>
      <c r="X90" s="498"/>
      <c r="Y90" s="179"/>
    </row>
    <row r="91" spans="1:25" ht="85.5" customHeight="1" x14ac:dyDescent="0.2">
      <c r="A91" s="482" t="s">
        <v>124</v>
      </c>
      <c r="B91" s="473" t="s">
        <v>200</v>
      </c>
      <c r="C91" s="474" t="s">
        <v>105</v>
      </c>
      <c r="D91" s="215" t="s">
        <v>106</v>
      </c>
      <c r="E91" s="215" t="s">
        <v>201</v>
      </c>
      <c r="F91" s="215" t="s">
        <v>202</v>
      </c>
      <c r="G91" s="215"/>
      <c r="H91" s="478"/>
      <c r="I91" s="478"/>
      <c r="J91" s="215"/>
      <c r="K91" s="476" t="s">
        <v>192</v>
      </c>
      <c r="L91" s="215"/>
      <c r="M91" s="215"/>
      <c r="N91" s="215"/>
      <c r="O91" s="215"/>
      <c r="P91" s="479"/>
      <c r="Q91" s="215"/>
      <c r="R91" s="215"/>
      <c r="S91" s="212"/>
      <c r="T91" s="212"/>
      <c r="U91" s="212"/>
      <c r="V91" s="212"/>
      <c r="W91" s="212"/>
      <c r="X91" s="498"/>
      <c r="Y91" s="179"/>
    </row>
    <row r="92" spans="1:25" ht="85.5" customHeight="1" x14ac:dyDescent="0.2">
      <c r="A92" s="482" t="s">
        <v>124</v>
      </c>
      <c r="B92" s="473" t="s">
        <v>218</v>
      </c>
      <c r="C92" s="474" t="s">
        <v>105</v>
      </c>
      <c r="D92" s="215" t="s">
        <v>126</v>
      </c>
      <c r="E92" s="215" t="s">
        <v>223</v>
      </c>
      <c r="F92" s="215" t="s">
        <v>224</v>
      </c>
      <c r="G92" s="215"/>
      <c r="H92" s="218"/>
      <c r="I92" s="218"/>
      <c r="J92" s="476" t="s">
        <v>225</v>
      </c>
      <c r="K92" s="476" t="s">
        <v>192</v>
      </c>
      <c r="L92" s="215"/>
      <c r="M92" s="215"/>
      <c r="N92" s="478"/>
      <c r="O92" s="478"/>
      <c r="P92" s="476"/>
      <c r="Q92" s="215"/>
      <c r="R92" s="215"/>
      <c r="S92" s="212"/>
      <c r="T92" s="212"/>
      <c r="U92" s="212"/>
      <c r="V92" s="212"/>
      <c r="W92" s="212"/>
      <c r="X92" s="498"/>
      <c r="Y92" s="179"/>
    </row>
    <row r="93" spans="1:25" ht="85.5" customHeight="1" x14ac:dyDescent="0.2">
      <c r="A93" s="482" t="s">
        <v>124</v>
      </c>
      <c r="B93" s="473" t="s">
        <v>226</v>
      </c>
      <c r="C93" s="474" t="s">
        <v>105</v>
      </c>
      <c r="D93" s="215" t="s">
        <v>106</v>
      </c>
      <c r="E93" s="215" t="s">
        <v>106</v>
      </c>
      <c r="F93" s="215" t="s">
        <v>227</v>
      </c>
      <c r="G93" s="215" t="s">
        <v>184</v>
      </c>
      <c r="H93" s="218" t="s">
        <v>263</v>
      </c>
      <c r="I93" s="218"/>
      <c r="J93" s="476" t="s">
        <v>228</v>
      </c>
      <c r="K93" s="476" t="s">
        <v>110</v>
      </c>
      <c r="L93" s="215" t="s">
        <v>111</v>
      </c>
      <c r="M93" s="215" t="s">
        <v>229</v>
      </c>
      <c r="N93" s="478" t="s">
        <v>1283</v>
      </c>
      <c r="O93" s="478" t="s">
        <v>1287</v>
      </c>
      <c r="P93" s="476" t="s">
        <v>140</v>
      </c>
      <c r="Q93" s="215" t="s">
        <v>187</v>
      </c>
      <c r="R93" s="215" t="s">
        <v>188</v>
      </c>
      <c r="S93" s="212"/>
      <c r="T93" s="212"/>
      <c r="U93" s="212"/>
      <c r="V93" s="212"/>
      <c r="W93" s="212"/>
      <c r="X93" s="498"/>
      <c r="Y93" s="179"/>
    </row>
    <row r="94" spans="1:25" ht="110.25" x14ac:dyDescent="0.2">
      <c r="A94" s="482" t="s">
        <v>124</v>
      </c>
      <c r="B94" s="473" t="s">
        <v>226</v>
      </c>
      <c r="C94" s="474" t="s">
        <v>105</v>
      </c>
      <c r="D94" s="215" t="s">
        <v>106</v>
      </c>
      <c r="E94" s="215" t="s">
        <v>106</v>
      </c>
      <c r="F94" s="215" t="s">
        <v>231</v>
      </c>
      <c r="G94" s="215"/>
      <c r="H94" s="218"/>
      <c r="I94" s="218"/>
      <c r="J94" s="476"/>
      <c r="K94" s="476" t="s">
        <v>110</v>
      </c>
      <c r="L94" s="215"/>
      <c r="M94" s="215"/>
      <c r="N94" s="478"/>
      <c r="O94" s="478"/>
      <c r="P94" s="476"/>
      <c r="Q94" s="215"/>
      <c r="R94" s="215"/>
      <c r="S94" s="212"/>
      <c r="T94" s="212"/>
      <c r="U94" s="212"/>
      <c r="V94" s="212"/>
      <c r="W94" s="212"/>
      <c r="X94" s="498"/>
      <c r="Y94" s="179"/>
    </row>
    <row r="95" spans="1:25" ht="78.75" x14ac:dyDescent="0.2">
      <c r="A95" s="482" t="s">
        <v>124</v>
      </c>
      <c r="B95" s="473" t="s">
        <v>233</v>
      </c>
      <c r="C95" s="474" t="s">
        <v>105</v>
      </c>
      <c r="D95" s="215" t="s">
        <v>106</v>
      </c>
      <c r="E95" s="215" t="s">
        <v>106</v>
      </c>
      <c r="F95" s="215" t="s">
        <v>234</v>
      </c>
      <c r="G95" s="215"/>
      <c r="H95" s="218"/>
      <c r="I95" s="218"/>
      <c r="J95" s="476"/>
      <c r="K95" s="476" t="s">
        <v>235</v>
      </c>
      <c r="L95" s="215"/>
      <c r="M95" s="215"/>
      <c r="N95" s="478"/>
      <c r="O95" s="478"/>
      <c r="P95" s="476"/>
      <c r="Q95" s="215"/>
      <c r="R95" s="215"/>
      <c r="S95" s="212"/>
      <c r="T95" s="212"/>
      <c r="U95" s="212"/>
      <c r="V95" s="212"/>
      <c r="W95" s="212"/>
      <c r="X95" s="498"/>
      <c r="Y95" s="179"/>
    </row>
    <row r="96" spans="1:25" ht="87.75" customHeight="1" x14ac:dyDescent="0.2">
      <c r="A96" s="482" t="s">
        <v>124</v>
      </c>
      <c r="B96" s="473" t="s">
        <v>236</v>
      </c>
      <c r="C96" s="474" t="s">
        <v>105</v>
      </c>
      <c r="D96" s="215" t="s">
        <v>106</v>
      </c>
      <c r="E96" s="215" t="s">
        <v>247</v>
      </c>
      <c r="F96" s="215" t="s">
        <v>248</v>
      </c>
      <c r="G96" s="215"/>
      <c r="H96" s="218"/>
      <c r="I96" s="218"/>
      <c r="J96" s="476" t="s">
        <v>249</v>
      </c>
      <c r="K96" s="476" t="s">
        <v>131</v>
      </c>
      <c r="L96" s="215"/>
      <c r="M96" s="215"/>
      <c r="N96" s="478"/>
      <c r="O96" s="478"/>
      <c r="P96" s="476"/>
      <c r="Q96" s="215"/>
      <c r="R96" s="215"/>
      <c r="S96" s="212"/>
      <c r="T96" s="212"/>
      <c r="U96" s="212"/>
      <c r="V96" s="212"/>
      <c r="W96" s="212"/>
      <c r="X96" s="212"/>
      <c r="Y96" s="179"/>
    </row>
    <row r="97" spans="1:25" ht="87" customHeight="1" x14ac:dyDescent="0.2">
      <c r="A97" s="482" t="s">
        <v>124</v>
      </c>
      <c r="B97" s="473" t="s">
        <v>236</v>
      </c>
      <c r="C97" s="474" t="s">
        <v>105</v>
      </c>
      <c r="D97" s="215" t="s">
        <v>106</v>
      </c>
      <c r="E97" s="215" t="s">
        <v>247</v>
      </c>
      <c r="F97" s="215" t="s">
        <v>250</v>
      </c>
      <c r="G97" s="215"/>
      <c r="H97" s="218"/>
      <c r="I97" s="218"/>
      <c r="J97" s="476" t="s">
        <v>249</v>
      </c>
      <c r="K97" s="476" t="s">
        <v>131</v>
      </c>
      <c r="L97" s="215"/>
      <c r="M97" s="215"/>
      <c r="N97" s="478"/>
      <c r="O97" s="478"/>
      <c r="P97" s="476"/>
      <c r="Q97" s="215"/>
      <c r="R97" s="215"/>
      <c r="S97" s="212"/>
      <c r="T97" s="212"/>
      <c r="U97" s="212"/>
      <c r="V97" s="212"/>
      <c r="W97" s="212"/>
      <c r="X97" s="212"/>
      <c r="Y97" s="179"/>
    </row>
    <row r="98" spans="1:25" ht="85.5" customHeight="1" x14ac:dyDescent="0.2">
      <c r="A98" s="482" t="s">
        <v>124</v>
      </c>
      <c r="B98" s="473" t="s">
        <v>236</v>
      </c>
      <c r="C98" s="474" t="s">
        <v>105</v>
      </c>
      <c r="D98" s="215" t="s">
        <v>106</v>
      </c>
      <c r="E98" s="215" t="s">
        <v>247</v>
      </c>
      <c r="F98" s="215" t="s">
        <v>251</v>
      </c>
      <c r="G98" s="215"/>
      <c r="H98" s="218"/>
      <c r="I98" s="218"/>
      <c r="J98" s="476"/>
      <c r="K98" s="476" t="s">
        <v>131</v>
      </c>
      <c r="L98" s="215"/>
      <c r="M98" s="215"/>
      <c r="N98" s="478"/>
      <c r="O98" s="478"/>
      <c r="P98" s="476"/>
      <c r="Q98" s="215"/>
      <c r="R98" s="215"/>
      <c r="S98" s="212"/>
      <c r="T98" s="212"/>
      <c r="U98" s="212"/>
      <c r="V98" s="212"/>
      <c r="W98" s="212"/>
      <c r="X98" s="212"/>
      <c r="Y98" s="179"/>
    </row>
    <row r="99" spans="1:25" ht="84" customHeight="1" x14ac:dyDescent="0.2">
      <c r="A99" s="482" t="s">
        <v>124</v>
      </c>
      <c r="B99" s="473" t="s">
        <v>236</v>
      </c>
      <c r="C99" s="474" t="s">
        <v>105</v>
      </c>
      <c r="D99" s="215" t="s">
        <v>106</v>
      </c>
      <c r="E99" s="215" t="s">
        <v>247</v>
      </c>
      <c r="F99" s="215" t="s">
        <v>252</v>
      </c>
      <c r="G99" s="215"/>
      <c r="H99" s="218"/>
      <c r="I99" s="218"/>
      <c r="J99" s="476" t="s">
        <v>249</v>
      </c>
      <c r="K99" s="476" t="s">
        <v>131</v>
      </c>
      <c r="L99" s="215"/>
      <c r="M99" s="215"/>
      <c r="N99" s="478"/>
      <c r="O99" s="478"/>
      <c r="P99" s="476"/>
      <c r="Q99" s="215"/>
      <c r="R99" s="215"/>
      <c r="S99" s="212"/>
      <c r="T99" s="212"/>
      <c r="U99" s="212"/>
      <c r="V99" s="212"/>
      <c r="W99" s="212"/>
      <c r="X99" s="212"/>
      <c r="Y99" s="179"/>
    </row>
    <row r="100" spans="1:25" ht="141.75" x14ac:dyDescent="0.2">
      <c r="A100" s="482" t="s">
        <v>124</v>
      </c>
      <c r="B100" s="473" t="s">
        <v>253</v>
      </c>
      <c r="C100" s="474" t="s">
        <v>105</v>
      </c>
      <c r="D100" s="215" t="s">
        <v>106</v>
      </c>
      <c r="E100" s="215" t="s">
        <v>254</v>
      </c>
      <c r="F100" s="215" t="s">
        <v>255</v>
      </c>
      <c r="G100" s="215"/>
      <c r="H100" s="218"/>
      <c r="I100" s="218"/>
      <c r="J100" s="476" t="s">
        <v>256</v>
      </c>
      <c r="K100" s="476" t="s">
        <v>192</v>
      </c>
      <c r="L100" s="215"/>
      <c r="M100" s="215"/>
      <c r="N100" s="478"/>
      <c r="O100" s="478"/>
      <c r="P100" s="476"/>
      <c r="Q100" s="215"/>
      <c r="R100" s="215"/>
      <c r="S100" s="212"/>
      <c r="T100" s="212"/>
      <c r="U100" s="212"/>
      <c r="V100" s="212"/>
      <c r="W100" s="212"/>
      <c r="X100" s="498"/>
      <c r="Y100" s="179"/>
    </row>
    <row r="101" spans="1:25" ht="78.75" x14ac:dyDescent="0.2">
      <c r="A101" s="482" t="s">
        <v>124</v>
      </c>
      <c r="B101" s="473" t="s">
        <v>257</v>
      </c>
      <c r="C101" s="474" t="s">
        <v>105</v>
      </c>
      <c r="D101" s="215" t="s">
        <v>106</v>
      </c>
      <c r="E101" s="215" t="s">
        <v>258</v>
      </c>
      <c r="F101" s="215" t="s">
        <v>259</v>
      </c>
      <c r="G101" s="215"/>
      <c r="H101" s="218"/>
      <c r="I101" s="218"/>
      <c r="J101" s="476" t="s">
        <v>260</v>
      </c>
      <c r="K101" s="476" t="s">
        <v>192</v>
      </c>
      <c r="L101" s="215"/>
      <c r="M101" s="215"/>
      <c r="N101" s="478"/>
      <c r="O101" s="478"/>
      <c r="P101" s="476"/>
      <c r="Q101" s="215"/>
      <c r="R101" s="215"/>
      <c r="S101" s="212"/>
      <c r="T101" s="212"/>
      <c r="U101" s="212"/>
      <c r="V101" s="212"/>
      <c r="W101" s="212"/>
      <c r="X101" s="498"/>
      <c r="Y101" s="179"/>
    </row>
    <row r="102" spans="1:25" ht="236.25" x14ac:dyDescent="0.2">
      <c r="A102" s="482" t="s">
        <v>124</v>
      </c>
      <c r="B102" s="473" t="s">
        <v>270</v>
      </c>
      <c r="C102" s="215" t="s">
        <v>271</v>
      </c>
      <c r="D102" s="215" t="s">
        <v>272</v>
      </c>
      <c r="E102" s="215" t="s">
        <v>273</v>
      </c>
      <c r="F102" s="215" t="s">
        <v>274</v>
      </c>
      <c r="G102" s="218"/>
      <c r="H102" s="218"/>
      <c r="I102" s="218"/>
      <c r="J102" s="476" t="s">
        <v>275</v>
      </c>
      <c r="K102" s="476" t="s">
        <v>192</v>
      </c>
      <c r="L102" s="215"/>
      <c r="M102" s="215"/>
      <c r="N102" s="478"/>
      <c r="O102" s="478"/>
      <c r="P102" s="476"/>
      <c r="Q102" s="215"/>
      <c r="R102" s="215"/>
      <c r="S102" s="212"/>
      <c r="T102" s="212"/>
      <c r="U102" s="212"/>
      <c r="V102" s="212"/>
      <c r="W102" s="212"/>
      <c r="X102" s="498"/>
      <c r="Y102" s="179"/>
    </row>
    <row r="103" spans="1:25" ht="60" customHeight="1" x14ac:dyDescent="0.2">
      <c r="A103" s="482" t="s">
        <v>124</v>
      </c>
      <c r="B103" s="473" t="s">
        <v>270</v>
      </c>
      <c r="C103" s="215" t="s">
        <v>271</v>
      </c>
      <c r="D103" s="215" t="s">
        <v>272</v>
      </c>
      <c r="E103" s="215" t="s">
        <v>273</v>
      </c>
      <c r="F103" s="215" t="s">
        <v>276</v>
      </c>
      <c r="G103" s="215"/>
      <c r="H103" s="218"/>
      <c r="I103" s="218"/>
      <c r="J103" s="476" t="s">
        <v>277</v>
      </c>
      <c r="K103" s="476" t="s">
        <v>192</v>
      </c>
      <c r="L103" s="215"/>
      <c r="M103" s="215"/>
      <c r="N103" s="478"/>
      <c r="O103" s="478"/>
      <c r="P103" s="476"/>
      <c r="Q103" s="215"/>
      <c r="R103" s="215"/>
      <c r="S103" s="212"/>
      <c r="T103" s="212"/>
      <c r="U103" s="212"/>
      <c r="V103" s="212"/>
      <c r="W103" s="212"/>
      <c r="X103" s="498"/>
      <c r="Y103" s="179"/>
    </row>
    <row r="104" spans="1:25" ht="126" x14ac:dyDescent="0.2">
      <c r="A104" s="482" t="s">
        <v>124</v>
      </c>
      <c r="B104" s="473" t="s">
        <v>270</v>
      </c>
      <c r="C104" s="215" t="s">
        <v>271</v>
      </c>
      <c r="D104" s="215" t="s">
        <v>272</v>
      </c>
      <c r="E104" s="215" t="s">
        <v>273</v>
      </c>
      <c r="F104" s="215" t="s">
        <v>278</v>
      </c>
      <c r="G104" s="215"/>
      <c r="H104" s="218"/>
      <c r="I104" s="218"/>
      <c r="J104" s="476" t="s">
        <v>277</v>
      </c>
      <c r="K104" s="476" t="s">
        <v>192</v>
      </c>
      <c r="L104" s="215"/>
      <c r="M104" s="215"/>
      <c r="N104" s="478"/>
      <c r="O104" s="478"/>
      <c r="P104" s="476"/>
      <c r="Q104" s="215"/>
      <c r="R104" s="215"/>
      <c r="S104" s="212"/>
      <c r="T104" s="212"/>
      <c r="U104" s="212"/>
      <c r="V104" s="212"/>
      <c r="W104" s="212"/>
      <c r="X104" s="498"/>
      <c r="Y104" s="179"/>
    </row>
    <row r="105" spans="1:25" ht="126" x14ac:dyDescent="0.2">
      <c r="A105" s="482" t="s">
        <v>124</v>
      </c>
      <c r="B105" s="473" t="s">
        <v>270</v>
      </c>
      <c r="C105" s="215" t="s">
        <v>271</v>
      </c>
      <c r="D105" s="215" t="s">
        <v>272</v>
      </c>
      <c r="E105" s="215" t="s">
        <v>273</v>
      </c>
      <c r="F105" s="215" t="s">
        <v>279</v>
      </c>
      <c r="G105" s="215"/>
      <c r="H105" s="218"/>
      <c r="I105" s="218"/>
      <c r="J105" s="476" t="s">
        <v>277</v>
      </c>
      <c r="K105" s="476" t="s">
        <v>192</v>
      </c>
      <c r="L105" s="215"/>
      <c r="M105" s="215"/>
      <c r="N105" s="478"/>
      <c r="O105" s="478"/>
      <c r="P105" s="476"/>
      <c r="Q105" s="215"/>
      <c r="R105" s="215"/>
      <c r="S105" s="212"/>
      <c r="T105" s="212"/>
      <c r="U105" s="212"/>
      <c r="V105" s="212"/>
      <c r="W105" s="212"/>
      <c r="X105" s="498"/>
      <c r="Y105" s="179"/>
    </row>
    <row r="106" spans="1:25" ht="126" x14ac:dyDescent="0.2">
      <c r="A106" s="482" t="s">
        <v>124</v>
      </c>
      <c r="B106" s="473" t="s">
        <v>270</v>
      </c>
      <c r="C106" s="215" t="s">
        <v>271</v>
      </c>
      <c r="D106" s="215" t="s">
        <v>272</v>
      </c>
      <c r="E106" s="215" t="s">
        <v>273</v>
      </c>
      <c r="F106" s="215" t="s">
        <v>280</v>
      </c>
      <c r="G106" s="215"/>
      <c r="H106" s="218"/>
      <c r="I106" s="218"/>
      <c r="J106" s="476" t="s">
        <v>277</v>
      </c>
      <c r="K106" s="476" t="s">
        <v>192</v>
      </c>
      <c r="L106" s="215"/>
      <c r="M106" s="215"/>
      <c r="N106" s="478"/>
      <c r="O106" s="478"/>
      <c r="P106" s="476"/>
      <c r="Q106" s="215"/>
      <c r="R106" s="215"/>
      <c r="S106" s="212"/>
      <c r="T106" s="212"/>
      <c r="U106" s="212"/>
      <c r="V106" s="212"/>
      <c r="W106" s="212"/>
      <c r="X106" s="498"/>
      <c r="Y106" s="179"/>
    </row>
    <row r="107" spans="1:25" ht="90.75" customHeight="1" x14ac:dyDescent="0.2">
      <c r="A107" s="482" t="s">
        <v>124</v>
      </c>
      <c r="B107" s="473" t="s">
        <v>270</v>
      </c>
      <c r="C107" s="215" t="s">
        <v>271</v>
      </c>
      <c r="D107" s="215" t="s">
        <v>272</v>
      </c>
      <c r="E107" s="215" t="s">
        <v>272</v>
      </c>
      <c r="F107" s="215" t="s">
        <v>287</v>
      </c>
      <c r="G107" s="215"/>
      <c r="H107" s="218"/>
      <c r="I107" s="218"/>
      <c r="J107" s="476"/>
      <c r="K107" s="476" t="s">
        <v>192</v>
      </c>
      <c r="L107" s="215"/>
      <c r="M107" s="215"/>
      <c r="N107" s="478"/>
      <c r="O107" s="478"/>
      <c r="P107" s="476"/>
      <c r="Q107" s="215"/>
      <c r="R107" s="215"/>
      <c r="S107" s="212"/>
      <c r="T107" s="212"/>
      <c r="U107" s="212"/>
      <c r="V107" s="212"/>
      <c r="W107" s="212"/>
      <c r="X107" s="212"/>
      <c r="Y107" s="179"/>
    </row>
    <row r="108" spans="1:25" ht="102" customHeight="1" x14ac:dyDescent="0.2">
      <c r="A108" s="482" t="s">
        <v>124</v>
      </c>
      <c r="B108" s="473" t="s">
        <v>270</v>
      </c>
      <c r="C108" s="215" t="s">
        <v>271</v>
      </c>
      <c r="D108" s="215" t="s">
        <v>272</v>
      </c>
      <c r="E108" s="215" t="s">
        <v>272</v>
      </c>
      <c r="F108" s="215" t="s">
        <v>288</v>
      </c>
      <c r="G108" s="215"/>
      <c r="H108" s="218"/>
      <c r="I108" s="478"/>
      <c r="J108" s="476"/>
      <c r="K108" s="476" t="s">
        <v>110</v>
      </c>
      <c r="L108" s="215" t="s">
        <v>111</v>
      </c>
      <c r="M108" s="215" t="s">
        <v>289</v>
      </c>
      <c r="N108" s="478" t="s">
        <v>290</v>
      </c>
      <c r="O108" s="478" t="s">
        <v>291</v>
      </c>
      <c r="P108" s="476" t="s">
        <v>186</v>
      </c>
      <c r="Q108" s="215" t="s">
        <v>292</v>
      </c>
      <c r="R108" s="215" t="s">
        <v>293</v>
      </c>
      <c r="S108" s="212"/>
      <c r="T108" s="212"/>
      <c r="U108" s="212"/>
      <c r="V108" s="212"/>
      <c r="W108" s="212"/>
      <c r="X108" s="212"/>
      <c r="Y108" s="179"/>
    </row>
    <row r="109" spans="1:25" ht="94.5" x14ac:dyDescent="0.2">
      <c r="A109" s="482" t="s">
        <v>124</v>
      </c>
      <c r="B109" s="473" t="s">
        <v>270</v>
      </c>
      <c r="C109" s="215" t="s">
        <v>271</v>
      </c>
      <c r="D109" s="215" t="s">
        <v>272</v>
      </c>
      <c r="E109" s="215" t="s">
        <v>272</v>
      </c>
      <c r="F109" s="215" t="s">
        <v>294</v>
      </c>
      <c r="G109" s="215"/>
      <c r="H109" s="218"/>
      <c r="I109" s="218"/>
      <c r="J109" s="476" t="s">
        <v>260</v>
      </c>
      <c r="K109" s="476" t="s">
        <v>110</v>
      </c>
      <c r="L109" s="215" t="s">
        <v>111</v>
      </c>
      <c r="M109" s="215" t="s">
        <v>295</v>
      </c>
      <c r="N109" s="478" t="s">
        <v>122</v>
      </c>
      <c r="O109" s="478"/>
      <c r="P109" s="476" t="s">
        <v>140</v>
      </c>
      <c r="Q109" s="215" t="s">
        <v>296</v>
      </c>
      <c r="R109" s="215" t="s">
        <v>297</v>
      </c>
      <c r="S109" s="212"/>
      <c r="T109" s="212"/>
      <c r="U109" s="212"/>
      <c r="V109" s="212"/>
      <c r="W109" s="212"/>
      <c r="X109" s="498"/>
      <c r="Y109" s="179"/>
    </row>
    <row r="110" spans="1:25" ht="103.5" customHeight="1" x14ac:dyDescent="0.2">
      <c r="A110" s="482" t="s">
        <v>124</v>
      </c>
      <c r="B110" s="473" t="s">
        <v>270</v>
      </c>
      <c r="C110" s="215" t="s">
        <v>271</v>
      </c>
      <c r="D110" s="215" t="s">
        <v>272</v>
      </c>
      <c r="E110" s="215" t="s">
        <v>272</v>
      </c>
      <c r="F110" s="215" t="s">
        <v>298</v>
      </c>
      <c r="G110" s="215"/>
      <c r="H110" s="218"/>
      <c r="I110" s="218"/>
      <c r="J110" s="476"/>
      <c r="K110" s="476" t="s">
        <v>110</v>
      </c>
      <c r="L110" s="215" t="s">
        <v>111</v>
      </c>
      <c r="M110" s="215"/>
      <c r="N110" s="478"/>
      <c r="O110" s="478"/>
      <c r="P110" s="476"/>
      <c r="Q110" s="215"/>
      <c r="R110" s="215"/>
      <c r="S110" s="212"/>
      <c r="T110" s="212"/>
      <c r="U110" s="212"/>
      <c r="V110" s="212"/>
      <c r="W110" s="212"/>
      <c r="X110" s="212"/>
      <c r="Y110" s="179"/>
    </row>
    <row r="111" spans="1:25" ht="64.5" customHeight="1" x14ac:dyDescent="0.2">
      <c r="A111" s="482" t="s">
        <v>124</v>
      </c>
      <c r="B111" s="473" t="s">
        <v>270</v>
      </c>
      <c r="C111" s="215" t="s">
        <v>271</v>
      </c>
      <c r="D111" s="215" t="s">
        <v>272</v>
      </c>
      <c r="E111" s="215" t="s">
        <v>272</v>
      </c>
      <c r="F111" s="215" t="s">
        <v>299</v>
      </c>
      <c r="G111" s="215"/>
      <c r="H111" s="218"/>
      <c r="I111" s="218"/>
      <c r="J111" s="476"/>
      <c r="K111" s="476" t="s">
        <v>110</v>
      </c>
      <c r="L111" s="215" t="s">
        <v>111</v>
      </c>
      <c r="M111" s="215"/>
      <c r="N111" s="478"/>
      <c r="O111" s="478"/>
      <c r="P111" s="476"/>
      <c r="Q111" s="215"/>
      <c r="R111" s="215"/>
      <c r="S111" s="212"/>
      <c r="T111" s="212"/>
      <c r="U111" s="212"/>
      <c r="V111" s="212"/>
      <c r="W111" s="212"/>
      <c r="X111" s="498"/>
      <c r="Y111" s="179"/>
    </row>
    <row r="112" spans="1:25" ht="94.5" x14ac:dyDescent="0.2">
      <c r="A112" s="482" t="s">
        <v>124</v>
      </c>
      <c r="B112" s="473" t="s">
        <v>270</v>
      </c>
      <c r="C112" s="215" t="s">
        <v>307</v>
      </c>
      <c r="D112" s="476" t="s">
        <v>272</v>
      </c>
      <c r="E112" s="476" t="s">
        <v>316</v>
      </c>
      <c r="F112" s="215" t="s">
        <v>317</v>
      </c>
      <c r="G112" s="215"/>
      <c r="H112" s="218"/>
      <c r="I112" s="218"/>
      <c r="J112" s="476" t="s">
        <v>312</v>
      </c>
      <c r="K112" s="476" t="s">
        <v>110</v>
      </c>
      <c r="L112" s="215" t="s">
        <v>111</v>
      </c>
      <c r="M112" s="215"/>
      <c r="N112" s="478"/>
      <c r="O112" s="478"/>
      <c r="P112" s="476"/>
      <c r="Q112" s="215"/>
      <c r="R112" s="215"/>
      <c r="S112" s="212"/>
      <c r="T112" s="212"/>
      <c r="U112" s="212"/>
      <c r="V112" s="212"/>
      <c r="W112" s="212"/>
      <c r="X112" s="498"/>
      <c r="Y112" s="179"/>
    </row>
    <row r="113" spans="1:25" ht="94.5" x14ac:dyDescent="0.2">
      <c r="A113" s="482" t="s">
        <v>124</v>
      </c>
      <c r="B113" s="473" t="s">
        <v>270</v>
      </c>
      <c r="C113" s="215" t="s">
        <v>307</v>
      </c>
      <c r="D113" s="476" t="s">
        <v>272</v>
      </c>
      <c r="E113" s="476" t="s">
        <v>316</v>
      </c>
      <c r="F113" s="215" t="s">
        <v>318</v>
      </c>
      <c r="G113" s="215"/>
      <c r="H113" s="218"/>
      <c r="I113" s="218"/>
      <c r="J113" s="476" t="s">
        <v>312</v>
      </c>
      <c r="K113" s="476" t="s">
        <v>110</v>
      </c>
      <c r="L113" s="215" t="s">
        <v>111</v>
      </c>
      <c r="M113" s="215"/>
      <c r="N113" s="218"/>
      <c r="O113" s="218"/>
      <c r="P113" s="476"/>
      <c r="Q113" s="215"/>
      <c r="R113" s="215"/>
      <c r="S113" s="212"/>
      <c r="T113" s="212"/>
      <c r="U113" s="212"/>
      <c r="V113" s="212"/>
      <c r="W113" s="212"/>
      <c r="X113" s="498"/>
      <c r="Y113" s="179"/>
    </row>
    <row r="114" spans="1:25" ht="94.5" x14ac:dyDescent="0.2">
      <c r="A114" s="482" t="s">
        <v>124</v>
      </c>
      <c r="B114" s="473" t="s">
        <v>270</v>
      </c>
      <c r="C114" s="215" t="s">
        <v>307</v>
      </c>
      <c r="D114" s="476" t="s">
        <v>272</v>
      </c>
      <c r="E114" s="476" t="s">
        <v>316</v>
      </c>
      <c r="F114" s="215" t="s">
        <v>319</v>
      </c>
      <c r="G114" s="215"/>
      <c r="H114" s="215"/>
      <c r="I114" s="215"/>
      <c r="J114" s="476" t="s">
        <v>312</v>
      </c>
      <c r="K114" s="476" t="s">
        <v>110</v>
      </c>
      <c r="L114" s="215" t="s">
        <v>111</v>
      </c>
      <c r="M114" s="215" t="s">
        <v>313</v>
      </c>
      <c r="N114" s="478" t="s">
        <v>122</v>
      </c>
      <c r="O114" s="478" t="s">
        <v>144</v>
      </c>
      <c r="P114" s="476" t="s">
        <v>118</v>
      </c>
      <c r="Q114" s="215" t="s">
        <v>314</v>
      </c>
      <c r="R114" s="215" t="s">
        <v>315</v>
      </c>
      <c r="S114" s="212"/>
      <c r="T114" s="212"/>
      <c r="U114" s="212"/>
      <c r="V114" s="212"/>
      <c r="W114" s="212"/>
      <c r="X114" s="498"/>
      <c r="Y114" s="179"/>
    </row>
    <row r="115" spans="1:25" ht="94.5" x14ac:dyDescent="0.2">
      <c r="A115" s="482" t="s">
        <v>124</v>
      </c>
      <c r="B115" s="473" t="s">
        <v>270</v>
      </c>
      <c r="C115" s="215" t="s">
        <v>307</v>
      </c>
      <c r="D115" s="476" t="s">
        <v>272</v>
      </c>
      <c r="E115" s="476" t="s">
        <v>316</v>
      </c>
      <c r="F115" s="215" t="s">
        <v>320</v>
      </c>
      <c r="G115" s="215"/>
      <c r="H115" s="215"/>
      <c r="I115" s="215"/>
      <c r="J115" s="476" t="s">
        <v>312</v>
      </c>
      <c r="K115" s="476" t="s">
        <v>110</v>
      </c>
      <c r="L115" s="215" t="s">
        <v>111</v>
      </c>
      <c r="M115" s="215" t="s">
        <v>295</v>
      </c>
      <c r="N115" s="478" t="s">
        <v>122</v>
      </c>
      <c r="O115" s="478"/>
      <c r="P115" s="476" t="s">
        <v>140</v>
      </c>
      <c r="Q115" s="215" t="s">
        <v>296</v>
      </c>
      <c r="R115" s="215" t="s">
        <v>297</v>
      </c>
      <c r="S115" s="215"/>
      <c r="T115" s="212"/>
      <c r="U115" s="212"/>
      <c r="V115" s="212"/>
      <c r="W115" s="212"/>
      <c r="X115" s="498"/>
      <c r="Y115" s="179"/>
    </row>
    <row r="116" spans="1:25" ht="94.5" x14ac:dyDescent="0.2">
      <c r="A116" s="482" t="s">
        <v>124</v>
      </c>
      <c r="B116" s="473" t="s">
        <v>270</v>
      </c>
      <c r="C116" s="215" t="s">
        <v>307</v>
      </c>
      <c r="D116" s="476" t="s">
        <v>272</v>
      </c>
      <c r="E116" s="215" t="s">
        <v>321</v>
      </c>
      <c r="F116" s="215" t="s">
        <v>322</v>
      </c>
      <c r="G116" s="215"/>
      <c r="H116" s="215"/>
      <c r="I116" s="215"/>
      <c r="J116" s="476" t="s">
        <v>323</v>
      </c>
      <c r="K116" s="476" t="s">
        <v>110</v>
      </c>
      <c r="L116" s="215" t="s">
        <v>111</v>
      </c>
      <c r="M116" s="215"/>
      <c r="N116" s="478"/>
      <c r="O116" s="478"/>
      <c r="P116" s="476"/>
      <c r="Q116" s="215"/>
      <c r="R116" s="215"/>
      <c r="S116" s="485"/>
      <c r="T116" s="485"/>
      <c r="U116" s="485"/>
      <c r="V116" s="485"/>
      <c r="W116" s="212"/>
      <c r="X116" s="498"/>
      <c r="Y116" s="179"/>
    </row>
    <row r="117" spans="1:25" ht="94.5" x14ac:dyDescent="0.2">
      <c r="A117" s="482" t="s">
        <v>124</v>
      </c>
      <c r="B117" s="473" t="s">
        <v>270</v>
      </c>
      <c r="C117" s="215" t="s">
        <v>307</v>
      </c>
      <c r="D117" s="476" t="s">
        <v>272</v>
      </c>
      <c r="E117" s="215" t="s">
        <v>321</v>
      </c>
      <c r="F117" s="215" t="s">
        <v>324</v>
      </c>
      <c r="G117" s="215"/>
      <c r="H117" s="215"/>
      <c r="I117" s="215"/>
      <c r="J117" s="476" t="s">
        <v>325</v>
      </c>
      <c r="K117" s="476" t="s">
        <v>110</v>
      </c>
      <c r="L117" s="215" t="s">
        <v>111</v>
      </c>
      <c r="M117" s="215"/>
      <c r="N117" s="478"/>
      <c r="O117" s="478"/>
      <c r="P117" s="476"/>
      <c r="Q117" s="215"/>
      <c r="R117" s="215"/>
      <c r="S117" s="212"/>
      <c r="T117" s="212"/>
      <c r="U117" s="212"/>
      <c r="V117" s="212"/>
      <c r="W117" s="212"/>
      <c r="X117" s="498"/>
      <c r="Y117" s="179"/>
    </row>
    <row r="118" spans="1:25" ht="94.5" x14ac:dyDescent="0.2">
      <c r="A118" s="482" t="s">
        <v>124</v>
      </c>
      <c r="B118" s="473" t="s">
        <v>270</v>
      </c>
      <c r="C118" s="215" t="s">
        <v>307</v>
      </c>
      <c r="D118" s="476" t="s">
        <v>272</v>
      </c>
      <c r="E118" s="215" t="s">
        <v>321</v>
      </c>
      <c r="F118" s="215" t="s">
        <v>326</v>
      </c>
      <c r="G118" s="215"/>
      <c r="H118" s="215"/>
      <c r="I118" s="215"/>
      <c r="J118" s="476" t="s">
        <v>325</v>
      </c>
      <c r="K118" s="476" t="s">
        <v>110</v>
      </c>
      <c r="L118" s="215" t="s">
        <v>111</v>
      </c>
      <c r="M118" s="215"/>
      <c r="N118" s="215"/>
      <c r="O118" s="215"/>
      <c r="P118" s="476"/>
      <c r="Q118" s="215"/>
      <c r="R118" s="215"/>
      <c r="S118" s="212"/>
      <c r="T118" s="212"/>
      <c r="U118" s="212"/>
      <c r="V118" s="212"/>
      <c r="W118" s="212"/>
      <c r="X118" s="498"/>
      <c r="Y118" s="179"/>
    </row>
    <row r="119" spans="1:25" ht="141.75" x14ac:dyDescent="0.2">
      <c r="A119" s="482" t="s">
        <v>124</v>
      </c>
      <c r="B119" s="473" t="s">
        <v>270</v>
      </c>
      <c r="C119" s="215" t="s">
        <v>307</v>
      </c>
      <c r="D119" s="476" t="s">
        <v>272</v>
      </c>
      <c r="E119" s="215" t="s">
        <v>321</v>
      </c>
      <c r="F119" s="215" t="s">
        <v>327</v>
      </c>
      <c r="G119" s="215"/>
      <c r="H119" s="215"/>
      <c r="I119" s="215"/>
      <c r="J119" s="476" t="s">
        <v>328</v>
      </c>
      <c r="K119" s="476" t="s">
        <v>110</v>
      </c>
      <c r="L119" s="215" t="s">
        <v>111</v>
      </c>
      <c r="M119" s="215"/>
      <c r="N119" s="215"/>
      <c r="O119" s="215"/>
      <c r="P119" s="476"/>
      <c r="Q119" s="215"/>
      <c r="R119" s="215"/>
      <c r="S119" s="212"/>
      <c r="T119" s="212"/>
      <c r="U119" s="212"/>
      <c r="V119" s="212"/>
      <c r="W119" s="212"/>
      <c r="X119" s="498"/>
      <c r="Y119" s="179"/>
    </row>
    <row r="120" spans="1:25" ht="69" customHeight="1" x14ac:dyDescent="0.2">
      <c r="A120" s="482" t="s">
        <v>124</v>
      </c>
      <c r="B120" s="473" t="s">
        <v>270</v>
      </c>
      <c r="C120" s="215" t="s">
        <v>307</v>
      </c>
      <c r="D120" s="476" t="s">
        <v>272</v>
      </c>
      <c r="E120" s="218" t="s">
        <v>329</v>
      </c>
      <c r="F120" s="215" t="s">
        <v>330</v>
      </c>
      <c r="G120" s="218"/>
      <c r="H120" s="215"/>
      <c r="I120" s="215"/>
      <c r="J120" s="476" t="s">
        <v>325</v>
      </c>
      <c r="K120" s="476" t="s">
        <v>110</v>
      </c>
      <c r="L120" s="215" t="s">
        <v>111</v>
      </c>
      <c r="M120" s="478"/>
      <c r="N120" s="478"/>
      <c r="O120" s="478"/>
      <c r="P120" s="476"/>
      <c r="Q120" s="215"/>
      <c r="R120" s="215"/>
      <c r="S120" s="212"/>
      <c r="T120" s="212"/>
      <c r="U120" s="212"/>
      <c r="V120" s="212"/>
      <c r="W120" s="212"/>
      <c r="X120" s="498"/>
      <c r="Y120" s="179"/>
    </row>
    <row r="121" spans="1:25" ht="110.25" x14ac:dyDescent="0.2">
      <c r="A121" s="482" t="s">
        <v>124</v>
      </c>
      <c r="B121" s="473" t="s">
        <v>270</v>
      </c>
      <c r="C121" s="215" t="s">
        <v>307</v>
      </c>
      <c r="D121" s="476" t="s">
        <v>272</v>
      </c>
      <c r="E121" s="218" t="s">
        <v>329</v>
      </c>
      <c r="F121" s="218" t="s">
        <v>331</v>
      </c>
      <c r="G121" s="218"/>
      <c r="H121" s="215"/>
      <c r="I121" s="215"/>
      <c r="J121" s="476" t="s">
        <v>332</v>
      </c>
      <c r="K121" s="476" t="s">
        <v>110</v>
      </c>
      <c r="L121" s="215" t="s">
        <v>111</v>
      </c>
      <c r="M121" s="478"/>
      <c r="N121" s="486"/>
      <c r="O121" s="478"/>
      <c r="P121" s="476"/>
      <c r="Q121" s="215"/>
      <c r="R121" s="215"/>
      <c r="S121" s="212"/>
      <c r="T121" s="212"/>
      <c r="U121" s="212"/>
      <c r="V121" s="212"/>
      <c r="W121" s="212"/>
      <c r="X121" s="498"/>
      <c r="Y121" s="179"/>
    </row>
    <row r="122" spans="1:25" ht="110.25" x14ac:dyDescent="0.2">
      <c r="A122" s="482" t="s">
        <v>124</v>
      </c>
      <c r="B122" s="473" t="s">
        <v>270</v>
      </c>
      <c r="C122" s="215" t="s">
        <v>307</v>
      </c>
      <c r="D122" s="476" t="s">
        <v>272</v>
      </c>
      <c r="E122" s="218" t="s">
        <v>333</v>
      </c>
      <c r="F122" s="478" t="s">
        <v>334</v>
      </c>
      <c r="G122" s="218"/>
      <c r="H122" s="215"/>
      <c r="I122" s="215"/>
      <c r="J122" s="476" t="s">
        <v>332</v>
      </c>
      <c r="K122" s="476" t="s">
        <v>110</v>
      </c>
      <c r="L122" s="215" t="s">
        <v>111</v>
      </c>
      <c r="M122" s="215" t="s">
        <v>335</v>
      </c>
      <c r="N122" s="478" t="s">
        <v>290</v>
      </c>
      <c r="O122" s="478" t="s">
        <v>263</v>
      </c>
      <c r="P122" s="476" t="s">
        <v>186</v>
      </c>
      <c r="Q122" s="215" t="s">
        <v>336</v>
      </c>
      <c r="R122" s="215" t="s">
        <v>337</v>
      </c>
      <c r="S122" s="212"/>
      <c r="T122" s="212"/>
      <c r="U122" s="212"/>
      <c r="V122" s="212"/>
      <c r="W122" s="212"/>
      <c r="X122" s="498"/>
      <c r="Y122" s="179"/>
    </row>
    <row r="123" spans="1:25" ht="141.75" x14ac:dyDescent="0.2">
      <c r="A123" s="487" t="s">
        <v>338</v>
      </c>
      <c r="B123" s="218" t="s">
        <v>339</v>
      </c>
      <c r="C123" s="487" t="s">
        <v>340</v>
      </c>
      <c r="D123" s="478" t="s">
        <v>346</v>
      </c>
      <c r="E123" s="478" t="s">
        <v>347</v>
      </c>
      <c r="F123" s="478" t="s">
        <v>352</v>
      </c>
      <c r="G123" s="218"/>
      <c r="H123" s="478"/>
      <c r="I123" s="478"/>
      <c r="J123" s="476" t="s">
        <v>353</v>
      </c>
      <c r="K123" s="476" t="s">
        <v>351</v>
      </c>
      <c r="L123" s="215"/>
      <c r="M123" s="478"/>
      <c r="N123" s="486"/>
      <c r="O123" s="486"/>
      <c r="P123" s="476"/>
      <c r="Q123" s="215"/>
      <c r="R123" s="215"/>
      <c r="S123" s="212"/>
      <c r="T123" s="212"/>
      <c r="U123" s="212"/>
      <c r="V123" s="212"/>
      <c r="W123" s="212"/>
      <c r="X123" s="498"/>
      <c r="Y123" s="179"/>
    </row>
    <row r="124" spans="1:25" ht="141.75" x14ac:dyDescent="0.2">
      <c r="A124" s="487" t="s">
        <v>338</v>
      </c>
      <c r="B124" s="218" t="s">
        <v>339</v>
      </c>
      <c r="C124" s="487" t="s">
        <v>340</v>
      </c>
      <c r="D124" s="478" t="s">
        <v>346</v>
      </c>
      <c r="E124" s="478" t="s">
        <v>347</v>
      </c>
      <c r="F124" s="478" t="s">
        <v>354</v>
      </c>
      <c r="G124" s="218"/>
      <c r="H124" s="218"/>
      <c r="I124" s="218"/>
      <c r="J124" s="476" t="s">
        <v>353</v>
      </c>
      <c r="K124" s="478" t="s">
        <v>351</v>
      </c>
      <c r="L124" s="478"/>
      <c r="M124" s="478"/>
      <c r="N124" s="486"/>
      <c r="O124" s="486"/>
      <c r="P124" s="476"/>
      <c r="Q124" s="215"/>
      <c r="R124" s="215"/>
      <c r="S124" s="212"/>
      <c r="T124" s="212"/>
      <c r="U124" s="212"/>
      <c r="V124" s="212"/>
      <c r="W124" s="212"/>
      <c r="X124" s="498"/>
      <c r="Y124" s="179"/>
    </row>
    <row r="125" spans="1:25" ht="47.25" x14ac:dyDescent="0.2">
      <c r="A125" s="487" t="s">
        <v>338</v>
      </c>
      <c r="B125" s="218" t="s">
        <v>355</v>
      </c>
      <c r="C125" s="487" t="s">
        <v>340</v>
      </c>
      <c r="D125" s="478" t="s">
        <v>346</v>
      </c>
      <c r="E125" s="478"/>
      <c r="F125" s="478" t="s">
        <v>360</v>
      </c>
      <c r="G125" s="218"/>
      <c r="H125" s="218"/>
      <c r="I125" s="218"/>
      <c r="J125" s="218" t="s">
        <v>359</v>
      </c>
      <c r="K125" s="478" t="s">
        <v>131</v>
      </c>
      <c r="L125" s="478"/>
      <c r="M125" s="478"/>
      <c r="N125" s="486"/>
      <c r="O125" s="486"/>
      <c r="P125" s="476"/>
      <c r="Q125" s="215"/>
      <c r="R125" s="215"/>
      <c r="S125" s="212"/>
      <c r="T125" s="212"/>
      <c r="U125" s="212"/>
      <c r="V125" s="212"/>
      <c r="W125" s="212"/>
      <c r="X125" s="498"/>
      <c r="Y125" s="179"/>
    </row>
    <row r="126" spans="1:25" ht="63" x14ac:dyDescent="0.2">
      <c r="A126" s="487" t="s">
        <v>338</v>
      </c>
      <c r="B126" s="218" t="s">
        <v>361</v>
      </c>
      <c r="C126" s="487" t="s">
        <v>340</v>
      </c>
      <c r="D126" s="478" t="s">
        <v>341</v>
      </c>
      <c r="E126" s="478" t="s">
        <v>362</v>
      </c>
      <c r="F126" s="478" t="s">
        <v>363</v>
      </c>
      <c r="G126" s="218"/>
      <c r="H126" s="218"/>
      <c r="I126" s="218"/>
      <c r="J126" s="218"/>
      <c r="K126" s="218" t="s">
        <v>351</v>
      </c>
      <c r="L126" s="218"/>
      <c r="M126" s="478"/>
      <c r="N126" s="218"/>
      <c r="O126" s="218"/>
      <c r="P126" s="476"/>
      <c r="Q126" s="215"/>
      <c r="R126" s="215"/>
      <c r="S126" s="212"/>
      <c r="T126" s="212"/>
      <c r="U126" s="212"/>
      <c r="V126" s="212"/>
      <c r="W126" s="212"/>
      <c r="X126" s="498"/>
      <c r="Y126" s="179"/>
    </row>
    <row r="127" spans="1:25" ht="63" x14ac:dyDescent="0.2">
      <c r="A127" s="487" t="s">
        <v>338</v>
      </c>
      <c r="B127" s="218" t="s">
        <v>361</v>
      </c>
      <c r="C127" s="487" t="s">
        <v>340</v>
      </c>
      <c r="D127" s="478" t="s">
        <v>341</v>
      </c>
      <c r="E127" s="478" t="s">
        <v>362</v>
      </c>
      <c r="F127" s="478" t="s">
        <v>365</v>
      </c>
      <c r="G127" s="218"/>
      <c r="H127" s="218"/>
      <c r="I127" s="218"/>
      <c r="J127" s="488"/>
      <c r="K127" s="478" t="s">
        <v>131</v>
      </c>
      <c r="L127" s="490"/>
      <c r="M127" s="489"/>
      <c r="N127" s="489"/>
      <c r="O127" s="489"/>
      <c r="P127" s="488"/>
      <c r="Q127" s="489"/>
      <c r="R127" s="489"/>
      <c r="S127" s="491"/>
      <c r="T127" s="491"/>
      <c r="U127" s="491"/>
      <c r="V127" s="491"/>
      <c r="W127" s="491"/>
      <c r="X127" s="498"/>
      <c r="Y127" s="179"/>
    </row>
    <row r="128" spans="1:25" ht="98.25" customHeight="1" x14ac:dyDescent="0.2">
      <c r="A128" s="487" t="s">
        <v>338</v>
      </c>
      <c r="B128" s="218" t="s">
        <v>361</v>
      </c>
      <c r="C128" s="487" t="s">
        <v>340</v>
      </c>
      <c r="D128" s="478" t="s">
        <v>341</v>
      </c>
      <c r="E128" s="478" t="s">
        <v>362</v>
      </c>
      <c r="F128" s="478" t="s">
        <v>366</v>
      </c>
      <c r="G128" s="218"/>
      <c r="H128" s="218"/>
      <c r="I128" s="218"/>
      <c r="J128" s="488"/>
      <c r="K128" s="478" t="s">
        <v>131</v>
      </c>
      <c r="L128" s="490"/>
      <c r="M128" s="489"/>
      <c r="N128" s="489"/>
      <c r="O128" s="489"/>
      <c r="P128" s="488"/>
      <c r="Q128" s="489"/>
      <c r="R128" s="489"/>
      <c r="S128" s="491"/>
      <c r="T128" s="491"/>
      <c r="U128" s="491"/>
      <c r="V128" s="491"/>
      <c r="W128" s="491"/>
      <c r="X128" s="498"/>
      <c r="Y128" s="179"/>
    </row>
    <row r="129" spans="1:25" ht="126" x14ac:dyDescent="0.2">
      <c r="A129" s="487" t="s">
        <v>338</v>
      </c>
      <c r="B129" s="218" t="s">
        <v>361</v>
      </c>
      <c r="C129" s="487" t="s">
        <v>340</v>
      </c>
      <c r="D129" s="487" t="s">
        <v>341</v>
      </c>
      <c r="E129" s="487" t="s">
        <v>367</v>
      </c>
      <c r="F129" s="478" t="s">
        <v>368</v>
      </c>
      <c r="G129" s="218"/>
      <c r="H129" s="218"/>
      <c r="I129" s="218"/>
      <c r="J129" s="488"/>
      <c r="K129" s="489" t="s">
        <v>351</v>
      </c>
      <c r="L129" s="490"/>
      <c r="M129" s="489"/>
      <c r="N129" s="489"/>
      <c r="O129" s="489"/>
      <c r="P129" s="488"/>
      <c r="Q129" s="489"/>
      <c r="R129" s="489"/>
      <c r="S129" s="491"/>
      <c r="T129" s="491"/>
      <c r="U129" s="491"/>
      <c r="V129" s="491"/>
      <c r="W129" s="491"/>
      <c r="X129" s="498"/>
      <c r="Y129" s="179"/>
    </row>
    <row r="130" spans="1:25" ht="78.75" x14ac:dyDescent="0.2">
      <c r="A130" s="487" t="s">
        <v>338</v>
      </c>
      <c r="B130" s="218" t="s">
        <v>370</v>
      </c>
      <c r="C130" s="487" t="s">
        <v>340</v>
      </c>
      <c r="D130" s="487" t="s">
        <v>341</v>
      </c>
      <c r="E130" s="487" t="s">
        <v>371</v>
      </c>
      <c r="F130" s="478" t="s">
        <v>378</v>
      </c>
      <c r="G130" s="218"/>
      <c r="H130" s="218"/>
      <c r="I130" s="218"/>
      <c r="J130" s="218"/>
      <c r="K130" s="489" t="s">
        <v>351</v>
      </c>
      <c r="L130" s="490"/>
      <c r="M130" s="489"/>
      <c r="N130" s="489"/>
      <c r="O130" s="489"/>
      <c r="P130" s="488"/>
      <c r="Q130" s="489"/>
      <c r="R130" s="489"/>
      <c r="S130" s="491"/>
      <c r="T130" s="491"/>
      <c r="U130" s="491"/>
      <c r="V130" s="491"/>
      <c r="W130" s="491"/>
      <c r="X130" s="498"/>
      <c r="Y130" s="179"/>
    </row>
    <row r="131" spans="1:25" ht="94.5" x14ac:dyDescent="0.2">
      <c r="A131" s="487" t="s">
        <v>338</v>
      </c>
      <c r="B131" s="218" t="s">
        <v>370</v>
      </c>
      <c r="C131" s="487" t="s">
        <v>340</v>
      </c>
      <c r="D131" s="487" t="s">
        <v>341</v>
      </c>
      <c r="E131" s="487" t="s">
        <v>371</v>
      </c>
      <c r="F131" s="478" t="s">
        <v>379</v>
      </c>
      <c r="G131" s="218"/>
      <c r="H131" s="218"/>
      <c r="I131" s="218"/>
      <c r="J131" s="218"/>
      <c r="K131" s="489" t="s">
        <v>351</v>
      </c>
      <c r="L131" s="494"/>
      <c r="M131" s="493"/>
      <c r="N131" s="493"/>
      <c r="O131" s="493"/>
      <c r="P131" s="495"/>
      <c r="Q131" s="496"/>
      <c r="R131" s="496"/>
      <c r="S131" s="497"/>
      <c r="T131" s="497"/>
      <c r="U131" s="497"/>
      <c r="V131" s="497"/>
      <c r="W131" s="497"/>
      <c r="X131" s="498"/>
      <c r="Y131" s="179"/>
    </row>
    <row r="132" spans="1:25" ht="94.5" x14ac:dyDescent="0.2">
      <c r="A132" s="487" t="s">
        <v>338</v>
      </c>
      <c r="B132" s="218" t="s">
        <v>370</v>
      </c>
      <c r="C132" s="487" t="s">
        <v>340</v>
      </c>
      <c r="D132" s="487" t="s">
        <v>341</v>
      </c>
      <c r="E132" s="487" t="s">
        <v>371</v>
      </c>
      <c r="F132" s="478" t="s">
        <v>380</v>
      </c>
      <c r="G132" s="218"/>
      <c r="H132" s="218"/>
      <c r="I132" s="218"/>
      <c r="J132" s="218"/>
      <c r="K132" s="489" t="s">
        <v>351</v>
      </c>
      <c r="L132" s="494"/>
      <c r="M132" s="493"/>
      <c r="N132" s="493"/>
      <c r="O132" s="493"/>
      <c r="P132" s="495"/>
      <c r="Q132" s="496"/>
      <c r="R132" s="496"/>
      <c r="S132" s="497"/>
      <c r="T132" s="497"/>
      <c r="U132" s="497"/>
      <c r="V132" s="497"/>
      <c r="W132" s="497"/>
      <c r="X132" s="498"/>
      <c r="Y132" s="179"/>
    </row>
    <row r="133" spans="1:25" ht="126" x14ac:dyDescent="0.2">
      <c r="A133" s="487" t="s">
        <v>338</v>
      </c>
      <c r="B133" s="218" t="s">
        <v>370</v>
      </c>
      <c r="C133" s="487" t="s">
        <v>340</v>
      </c>
      <c r="D133" s="487" t="s">
        <v>341</v>
      </c>
      <c r="E133" s="487" t="s">
        <v>371</v>
      </c>
      <c r="F133" s="478" t="s">
        <v>381</v>
      </c>
      <c r="G133" s="218"/>
      <c r="H133" s="218"/>
      <c r="I133" s="218"/>
      <c r="J133" s="476" t="s">
        <v>382</v>
      </c>
      <c r="K133" s="476" t="s">
        <v>351</v>
      </c>
      <c r="L133" s="215" t="s">
        <v>207</v>
      </c>
      <c r="M133" s="215" t="s">
        <v>208</v>
      </c>
      <c r="N133" s="218" t="s">
        <v>209</v>
      </c>
      <c r="O133" s="218" t="s">
        <v>210</v>
      </c>
      <c r="P133" s="476" t="s">
        <v>211</v>
      </c>
      <c r="Q133" s="215" t="s">
        <v>212</v>
      </c>
      <c r="R133" s="215"/>
      <c r="S133" s="212"/>
      <c r="T133" s="212"/>
      <c r="U133" s="212"/>
      <c r="V133" s="212"/>
      <c r="W133" s="212"/>
      <c r="X133" s="212"/>
      <c r="Y133" s="179"/>
    </row>
    <row r="134" spans="1:25" ht="94.5" x14ac:dyDescent="0.2">
      <c r="A134" s="487" t="s">
        <v>338</v>
      </c>
      <c r="B134" s="218" t="s">
        <v>370</v>
      </c>
      <c r="C134" s="487" t="s">
        <v>340</v>
      </c>
      <c r="D134" s="487" t="s">
        <v>341</v>
      </c>
      <c r="E134" s="487" t="s">
        <v>371</v>
      </c>
      <c r="F134" s="478" t="s">
        <v>383</v>
      </c>
      <c r="G134" s="218"/>
      <c r="H134" s="218"/>
      <c r="I134" s="218"/>
      <c r="J134" s="495"/>
      <c r="K134" s="476" t="s">
        <v>351</v>
      </c>
      <c r="L134" s="494"/>
      <c r="M134" s="493"/>
      <c r="N134" s="493"/>
      <c r="O134" s="493"/>
      <c r="P134" s="495"/>
      <c r="Q134" s="496"/>
      <c r="R134" s="496"/>
      <c r="S134" s="497"/>
      <c r="T134" s="497"/>
      <c r="U134" s="497"/>
      <c r="V134" s="497"/>
      <c r="W134" s="497"/>
      <c r="X134" s="498"/>
      <c r="Y134" s="179"/>
    </row>
    <row r="135" spans="1:25" ht="283.5" x14ac:dyDescent="0.2">
      <c r="A135" s="487" t="s">
        <v>338</v>
      </c>
      <c r="B135" s="218" t="s">
        <v>385</v>
      </c>
      <c r="C135" s="487" t="s">
        <v>340</v>
      </c>
      <c r="D135" s="487" t="s">
        <v>341</v>
      </c>
      <c r="E135" s="487" t="s">
        <v>386</v>
      </c>
      <c r="F135" s="478" t="s">
        <v>387</v>
      </c>
      <c r="G135" s="218"/>
      <c r="H135" s="218"/>
      <c r="I135" s="493"/>
      <c r="J135" s="476" t="s">
        <v>388</v>
      </c>
      <c r="K135" s="476" t="s">
        <v>351</v>
      </c>
      <c r="L135" s="494"/>
      <c r="M135" s="493"/>
      <c r="N135" s="493"/>
      <c r="O135" s="493"/>
      <c r="P135" s="495"/>
      <c r="Q135" s="496"/>
      <c r="R135" s="496"/>
      <c r="S135" s="497"/>
      <c r="T135" s="497"/>
      <c r="U135" s="497"/>
      <c r="V135" s="497"/>
      <c r="W135" s="497"/>
      <c r="X135" s="498"/>
      <c r="Y135" s="179"/>
    </row>
    <row r="136" spans="1:25" ht="283.5" x14ac:dyDescent="0.2">
      <c r="A136" s="487" t="s">
        <v>338</v>
      </c>
      <c r="B136" s="218" t="s">
        <v>385</v>
      </c>
      <c r="C136" s="487" t="s">
        <v>340</v>
      </c>
      <c r="D136" s="487" t="s">
        <v>341</v>
      </c>
      <c r="E136" s="487" t="s">
        <v>386</v>
      </c>
      <c r="F136" s="478" t="s">
        <v>399</v>
      </c>
      <c r="G136" s="218"/>
      <c r="H136" s="218"/>
      <c r="I136" s="218"/>
      <c r="J136" s="476" t="s">
        <v>388</v>
      </c>
      <c r="K136" s="476" t="s">
        <v>351</v>
      </c>
      <c r="L136" s="494"/>
      <c r="M136" s="493"/>
      <c r="N136" s="493"/>
      <c r="O136" s="493"/>
      <c r="P136" s="495"/>
      <c r="Q136" s="496"/>
      <c r="R136" s="496"/>
      <c r="S136" s="497"/>
      <c r="T136" s="497"/>
      <c r="U136" s="497"/>
      <c r="V136" s="497"/>
      <c r="W136" s="497"/>
      <c r="X136" s="498"/>
      <c r="Y136" s="179"/>
    </row>
    <row r="137" spans="1:25" ht="283.5" x14ac:dyDescent="0.2">
      <c r="A137" s="487" t="s">
        <v>338</v>
      </c>
      <c r="B137" s="218" t="s">
        <v>385</v>
      </c>
      <c r="C137" s="487" t="s">
        <v>340</v>
      </c>
      <c r="D137" s="487" t="s">
        <v>341</v>
      </c>
      <c r="E137" s="487" t="s">
        <v>386</v>
      </c>
      <c r="F137" s="478" t="s">
        <v>400</v>
      </c>
      <c r="G137" s="218"/>
      <c r="H137" s="218"/>
      <c r="I137" s="218"/>
      <c r="J137" s="476" t="s">
        <v>388</v>
      </c>
      <c r="K137" s="476" t="s">
        <v>351</v>
      </c>
      <c r="L137" s="494"/>
      <c r="M137" s="493"/>
      <c r="N137" s="493"/>
      <c r="O137" s="493"/>
      <c r="P137" s="495"/>
      <c r="Q137" s="496"/>
      <c r="R137" s="496"/>
      <c r="S137" s="497"/>
      <c r="T137" s="497"/>
      <c r="U137" s="497"/>
      <c r="V137" s="497"/>
      <c r="W137" s="497"/>
      <c r="X137" s="498"/>
      <c r="Y137" s="179"/>
    </row>
    <row r="138" spans="1:25" ht="283.5" x14ac:dyDescent="0.2">
      <c r="A138" s="487" t="s">
        <v>338</v>
      </c>
      <c r="B138" s="218" t="s">
        <v>385</v>
      </c>
      <c r="C138" s="487" t="s">
        <v>340</v>
      </c>
      <c r="D138" s="487" t="s">
        <v>341</v>
      </c>
      <c r="E138" s="487" t="s">
        <v>386</v>
      </c>
      <c r="F138" s="478" t="s">
        <v>401</v>
      </c>
      <c r="G138" s="218"/>
      <c r="H138" s="218"/>
      <c r="I138" s="218"/>
      <c r="J138" s="476" t="s">
        <v>388</v>
      </c>
      <c r="K138" s="476" t="s">
        <v>351</v>
      </c>
      <c r="L138" s="494"/>
      <c r="M138" s="493"/>
      <c r="N138" s="493"/>
      <c r="O138" s="493"/>
      <c r="P138" s="495"/>
      <c r="Q138" s="496"/>
      <c r="R138" s="496"/>
      <c r="S138" s="497"/>
      <c r="T138" s="497"/>
      <c r="U138" s="497"/>
      <c r="V138" s="497"/>
      <c r="W138" s="497"/>
      <c r="X138" s="498"/>
      <c r="Y138" s="179"/>
    </row>
    <row r="139" spans="1:25" ht="283.5" x14ac:dyDescent="0.2">
      <c r="A139" s="487" t="s">
        <v>338</v>
      </c>
      <c r="B139" s="218" t="s">
        <v>385</v>
      </c>
      <c r="C139" s="487" t="s">
        <v>340</v>
      </c>
      <c r="D139" s="487" t="s">
        <v>341</v>
      </c>
      <c r="E139" s="487" t="s">
        <v>386</v>
      </c>
      <c r="F139" s="478" t="s">
        <v>402</v>
      </c>
      <c r="G139" s="218"/>
      <c r="H139" s="218"/>
      <c r="I139" s="218"/>
      <c r="J139" s="476" t="s">
        <v>388</v>
      </c>
      <c r="K139" s="476" t="s">
        <v>351</v>
      </c>
      <c r="L139" s="494"/>
      <c r="M139" s="493"/>
      <c r="N139" s="493"/>
      <c r="O139" s="493"/>
      <c r="P139" s="495"/>
      <c r="Q139" s="496"/>
      <c r="R139" s="496"/>
      <c r="S139" s="497"/>
      <c r="T139" s="497"/>
      <c r="U139" s="497"/>
      <c r="V139" s="497"/>
      <c r="W139" s="497"/>
      <c r="X139" s="498"/>
      <c r="Y139" s="179"/>
    </row>
    <row r="140" spans="1:25" ht="78.75" x14ac:dyDescent="0.2">
      <c r="A140" s="487" t="s">
        <v>338</v>
      </c>
      <c r="B140" s="218" t="s">
        <v>403</v>
      </c>
      <c r="C140" s="487" t="s">
        <v>340</v>
      </c>
      <c r="D140" s="487" t="s">
        <v>404</v>
      </c>
      <c r="E140" s="487" t="s">
        <v>404</v>
      </c>
      <c r="F140" s="478" t="s">
        <v>405</v>
      </c>
      <c r="G140" s="218"/>
      <c r="H140" s="218"/>
      <c r="I140" s="478"/>
      <c r="J140" s="495"/>
      <c r="K140" s="476" t="s">
        <v>351</v>
      </c>
      <c r="L140" s="494"/>
      <c r="M140" s="493"/>
      <c r="N140" s="493"/>
      <c r="O140" s="493"/>
      <c r="P140" s="495"/>
      <c r="Q140" s="496"/>
      <c r="R140" s="496"/>
      <c r="S140" s="497"/>
      <c r="T140" s="497"/>
      <c r="U140" s="497"/>
      <c r="V140" s="497"/>
      <c r="W140" s="497"/>
      <c r="X140" s="498"/>
      <c r="Y140" s="179"/>
    </row>
    <row r="141" spans="1:25" ht="78.75" x14ac:dyDescent="0.2">
      <c r="A141" s="487" t="s">
        <v>338</v>
      </c>
      <c r="B141" s="218" t="s">
        <v>403</v>
      </c>
      <c r="C141" s="487" t="s">
        <v>340</v>
      </c>
      <c r="D141" s="487" t="s">
        <v>404</v>
      </c>
      <c r="E141" s="487" t="s">
        <v>404</v>
      </c>
      <c r="F141" s="478" t="s">
        <v>406</v>
      </c>
      <c r="G141" s="218"/>
      <c r="H141" s="218"/>
      <c r="I141" s="478"/>
      <c r="J141" s="495"/>
      <c r="K141" s="476" t="s">
        <v>351</v>
      </c>
      <c r="L141" s="494"/>
      <c r="M141" s="493"/>
      <c r="N141" s="493"/>
      <c r="O141" s="493"/>
      <c r="P141" s="495"/>
      <c r="Q141" s="496"/>
      <c r="R141" s="496"/>
      <c r="S141" s="497"/>
      <c r="T141" s="497"/>
      <c r="U141" s="497"/>
      <c r="V141" s="497"/>
      <c r="W141" s="497"/>
      <c r="X141" s="498"/>
      <c r="Y141" s="179"/>
    </row>
    <row r="142" spans="1:25" ht="78.75" x14ac:dyDescent="0.2">
      <c r="A142" s="487" t="s">
        <v>338</v>
      </c>
      <c r="B142" s="218" t="s">
        <v>403</v>
      </c>
      <c r="C142" s="487" t="s">
        <v>340</v>
      </c>
      <c r="D142" s="487" t="s">
        <v>404</v>
      </c>
      <c r="E142" s="487" t="s">
        <v>404</v>
      </c>
      <c r="F142" s="478" t="s">
        <v>411</v>
      </c>
      <c r="G142" s="487"/>
      <c r="H142" s="487"/>
      <c r="I142" s="478"/>
      <c r="J142" s="495"/>
      <c r="K142" s="476" t="s">
        <v>351</v>
      </c>
      <c r="L142" s="494"/>
      <c r="M142" s="493"/>
      <c r="N142" s="493"/>
      <c r="O142" s="493"/>
      <c r="P142" s="495"/>
      <c r="Q142" s="496"/>
      <c r="R142" s="496"/>
      <c r="S142" s="497"/>
      <c r="T142" s="497"/>
      <c r="U142" s="497"/>
      <c r="V142" s="497"/>
      <c r="W142" s="497"/>
      <c r="X142" s="498"/>
      <c r="Y142" s="179"/>
    </row>
    <row r="143" spans="1:25" ht="78.75" x14ac:dyDescent="0.2">
      <c r="A143" s="487" t="s">
        <v>338</v>
      </c>
      <c r="B143" s="218" t="s">
        <v>403</v>
      </c>
      <c r="C143" s="487" t="s">
        <v>340</v>
      </c>
      <c r="D143" s="487" t="s">
        <v>404</v>
      </c>
      <c r="E143" s="487" t="s">
        <v>404</v>
      </c>
      <c r="F143" s="478" t="s">
        <v>412</v>
      </c>
      <c r="G143" s="487"/>
      <c r="H143" s="478"/>
      <c r="I143" s="478"/>
      <c r="J143" s="495"/>
      <c r="K143" s="476" t="s">
        <v>351</v>
      </c>
      <c r="L143" s="494"/>
      <c r="M143" s="493"/>
      <c r="N143" s="493"/>
      <c r="O143" s="493"/>
      <c r="P143" s="495"/>
      <c r="Q143" s="496"/>
      <c r="R143" s="496"/>
      <c r="S143" s="497"/>
      <c r="T143" s="497"/>
      <c r="U143" s="497"/>
      <c r="V143" s="497"/>
      <c r="W143" s="497"/>
      <c r="X143" s="212"/>
      <c r="Y143" s="179"/>
    </row>
    <row r="144" spans="1:25" ht="78.75" x14ac:dyDescent="0.2">
      <c r="A144" s="487" t="s">
        <v>338</v>
      </c>
      <c r="B144" s="218" t="s">
        <v>403</v>
      </c>
      <c r="C144" s="487" t="s">
        <v>340</v>
      </c>
      <c r="D144" s="487" t="s">
        <v>404</v>
      </c>
      <c r="E144" s="487" t="s">
        <v>404</v>
      </c>
      <c r="F144" s="478" t="s">
        <v>413</v>
      </c>
      <c r="G144" s="487"/>
      <c r="H144" s="478"/>
      <c r="I144" s="478"/>
      <c r="J144" s="495"/>
      <c r="K144" s="476" t="s">
        <v>351</v>
      </c>
      <c r="L144" s="494"/>
      <c r="M144" s="493"/>
      <c r="N144" s="493"/>
      <c r="O144" s="493"/>
      <c r="P144" s="495"/>
      <c r="Q144" s="496"/>
      <c r="R144" s="496"/>
      <c r="S144" s="497"/>
      <c r="T144" s="497"/>
      <c r="U144" s="497"/>
      <c r="V144" s="497"/>
      <c r="W144" s="497"/>
      <c r="X144" s="498"/>
      <c r="Y144" s="179"/>
    </row>
    <row r="145" spans="1:25" ht="94.5" x14ac:dyDescent="0.2">
      <c r="A145" s="487" t="s">
        <v>338</v>
      </c>
      <c r="B145" s="218" t="s">
        <v>403</v>
      </c>
      <c r="C145" s="487" t="s">
        <v>340</v>
      </c>
      <c r="D145" s="487" t="s">
        <v>341</v>
      </c>
      <c r="E145" s="487" t="s">
        <v>414</v>
      </c>
      <c r="F145" s="478" t="s">
        <v>415</v>
      </c>
      <c r="G145" s="487"/>
      <c r="H145" s="478"/>
      <c r="I145" s="478"/>
      <c r="J145" s="495"/>
      <c r="K145" s="476" t="s">
        <v>351</v>
      </c>
      <c r="L145" s="494"/>
      <c r="M145" s="493"/>
      <c r="N145" s="493"/>
      <c r="O145" s="493"/>
      <c r="P145" s="495"/>
      <c r="Q145" s="496"/>
      <c r="R145" s="496"/>
      <c r="S145" s="497"/>
      <c r="T145" s="497"/>
      <c r="U145" s="497"/>
      <c r="V145" s="497"/>
      <c r="W145" s="497"/>
      <c r="X145" s="212"/>
      <c r="Y145" s="179"/>
    </row>
    <row r="146" spans="1:25" ht="47.25" x14ac:dyDescent="0.2">
      <c r="A146" s="487" t="s">
        <v>338</v>
      </c>
      <c r="B146" s="218" t="s">
        <v>403</v>
      </c>
      <c r="C146" s="487" t="s">
        <v>340</v>
      </c>
      <c r="D146" s="487" t="s">
        <v>341</v>
      </c>
      <c r="E146" s="487" t="s">
        <v>416</v>
      </c>
      <c r="F146" s="487" t="s">
        <v>417</v>
      </c>
      <c r="G146" s="487"/>
      <c r="H146" s="478"/>
      <c r="I146" s="478"/>
      <c r="J146" s="495"/>
      <c r="K146" s="476" t="s">
        <v>351</v>
      </c>
      <c r="L146" s="494"/>
      <c r="M146" s="493"/>
      <c r="N146" s="493"/>
      <c r="O146" s="493"/>
      <c r="P146" s="495"/>
      <c r="Q146" s="496"/>
      <c r="R146" s="496"/>
      <c r="S146" s="497"/>
      <c r="T146" s="497"/>
      <c r="U146" s="497"/>
      <c r="V146" s="497"/>
      <c r="W146" s="497"/>
      <c r="X146" s="498"/>
      <c r="Y146" s="179"/>
    </row>
    <row r="147" spans="1:25" ht="47.25" x14ac:dyDescent="0.2">
      <c r="A147" s="487" t="s">
        <v>338</v>
      </c>
      <c r="B147" s="218" t="s">
        <v>403</v>
      </c>
      <c r="C147" s="487" t="s">
        <v>340</v>
      </c>
      <c r="D147" s="487" t="s">
        <v>341</v>
      </c>
      <c r="E147" s="487" t="s">
        <v>416</v>
      </c>
      <c r="F147" s="487" t="s">
        <v>418</v>
      </c>
      <c r="G147" s="487"/>
      <c r="H147" s="478"/>
      <c r="I147" s="478"/>
      <c r="J147" s="495"/>
      <c r="K147" s="476" t="s">
        <v>351</v>
      </c>
      <c r="L147" s="494"/>
      <c r="M147" s="493"/>
      <c r="N147" s="493"/>
      <c r="O147" s="493"/>
      <c r="P147" s="495"/>
      <c r="Q147" s="496"/>
      <c r="R147" s="496"/>
      <c r="S147" s="497"/>
      <c r="T147" s="497"/>
      <c r="U147" s="497"/>
      <c r="V147" s="497"/>
      <c r="W147" s="497"/>
      <c r="X147" s="212"/>
      <c r="Y147" s="179"/>
    </row>
    <row r="148" spans="1:25" ht="78.75" x14ac:dyDescent="0.2">
      <c r="A148" s="487" t="s">
        <v>338</v>
      </c>
      <c r="B148" s="218" t="s">
        <v>403</v>
      </c>
      <c r="C148" s="487" t="s">
        <v>340</v>
      </c>
      <c r="D148" s="487" t="s">
        <v>404</v>
      </c>
      <c r="E148" s="487" t="s">
        <v>419</v>
      </c>
      <c r="F148" s="487" t="s">
        <v>420</v>
      </c>
      <c r="G148" s="487"/>
      <c r="H148" s="487"/>
      <c r="I148" s="478"/>
      <c r="J148" s="495"/>
      <c r="K148" s="476" t="s">
        <v>351</v>
      </c>
      <c r="L148" s="494"/>
      <c r="M148" s="493"/>
      <c r="N148" s="493"/>
      <c r="O148" s="493"/>
      <c r="P148" s="495"/>
      <c r="Q148" s="496"/>
      <c r="R148" s="496"/>
      <c r="S148" s="497"/>
      <c r="T148" s="497"/>
      <c r="U148" s="497"/>
      <c r="V148" s="497"/>
      <c r="W148" s="497"/>
      <c r="X148" s="212"/>
      <c r="Y148" s="179"/>
    </row>
    <row r="149" spans="1:25" ht="94.5" x14ac:dyDescent="0.2">
      <c r="A149" s="487" t="s">
        <v>338</v>
      </c>
      <c r="B149" s="218" t="s">
        <v>403</v>
      </c>
      <c r="C149" s="487" t="s">
        <v>340</v>
      </c>
      <c r="D149" s="487" t="s">
        <v>404</v>
      </c>
      <c r="E149" s="487" t="s">
        <v>421</v>
      </c>
      <c r="F149" s="487" t="s">
        <v>424</v>
      </c>
      <c r="G149" s="487"/>
      <c r="H149" s="487"/>
      <c r="I149" s="487"/>
      <c r="J149" s="495"/>
      <c r="K149" s="476" t="s">
        <v>351</v>
      </c>
      <c r="L149" s="494"/>
      <c r="M149" s="493"/>
      <c r="N149" s="493"/>
      <c r="O149" s="493"/>
      <c r="P149" s="495"/>
      <c r="Q149" s="496"/>
      <c r="R149" s="496"/>
      <c r="S149" s="497"/>
      <c r="T149" s="497"/>
      <c r="U149" s="497"/>
      <c r="V149" s="497"/>
      <c r="W149" s="497"/>
      <c r="X149" s="498"/>
      <c r="Y149" s="179"/>
    </row>
    <row r="150" spans="1:25" ht="283.5" x14ac:dyDescent="0.2">
      <c r="A150" s="487" t="s">
        <v>338</v>
      </c>
      <c r="B150" s="218" t="s">
        <v>403</v>
      </c>
      <c r="C150" s="487" t="s">
        <v>340</v>
      </c>
      <c r="D150" s="487" t="s">
        <v>341</v>
      </c>
      <c r="E150" s="487" t="s">
        <v>426</v>
      </c>
      <c r="F150" s="487" t="s">
        <v>427</v>
      </c>
      <c r="G150" s="487"/>
      <c r="H150" s="487"/>
      <c r="I150" s="487"/>
      <c r="J150" s="476" t="s">
        <v>388</v>
      </c>
      <c r="K150" s="476" t="s">
        <v>351</v>
      </c>
      <c r="L150" s="494"/>
      <c r="M150" s="493"/>
      <c r="N150" s="493"/>
      <c r="O150" s="493"/>
      <c r="P150" s="495"/>
      <c r="Q150" s="496"/>
      <c r="R150" s="496"/>
      <c r="S150" s="497"/>
      <c r="T150" s="497"/>
      <c r="U150" s="497"/>
      <c r="V150" s="497"/>
      <c r="W150" s="497"/>
      <c r="X150" s="498"/>
      <c r="Y150" s="179"/>
    </row>
    <row r="151" spans="1:25" ht="78.75" x14ac:dyDescent="0.2">
      <c r="A151" s="487" t="s">
        <v>338</v>
      </c>
      <c r="B151" s="218" t="s">
        <v>403</v>
      </c>
      <c r="C151" s="487" t="s">
        <v>340</v>
      </c>
      <c r="D151" s="487" t="s">
        <v>404</v>
      </c>
      <c r="E151" s="487" t="s">
        <v>428</v>
      </c>
      <c r="F151" s="487" t="s">
        <v>429</v>
      </c>
      <c r="G151" s="487"/>
      <c r="H151" s="487"/>
      <c r="I151" s="493"/>
      <c r="J151" s="495"/>
      <c r="K151" s="476" t="s">
        <v>351</v>
      </c>
      <c r="L151" s="494"/>
      <c r="M151" s="493"/>
      <c r="N151" s="493"/>
      <c r="O151" s="493"/>
      <c r="P151" s="495"/>
      <c r="Q151" s="496"/>
      <c r="R151" s="496"/>
      <c r="S151" s="497"/>
      <c r="T151" s="497"/>
      <c r="U151" s="497"/>
      <c r="V151" s="497"/>
      <c r="W151" s="497"/>
      <c r="X151" s="498"/>
      <c r="Y151" s="179"/>
    </row>
    <row r="152" spans="1:25" ht="78.75" x14ac:dyDescent="0.2">
      <c r="A152" s="487" t="s">
        <v>338</v>
      </c>
      <c r="B152" s="218" t="s">
        <v>403</v>
      </c>
      <c r="C152" s="487" t="s">
        <v>340</v>
      </c>
      <c r="D152" s="487" t="s">
        <v>404</v>
      </c>
      <c r="E152" s="487" t="s">
        <v>428</v>
      </c>
      <c r="F152" s="487" t="s">
        <v>430</v>
      </c>
      <c r="G152" s="487"/>
      <c r="H152" s="487"/>
      <c r="I152" s="493"/>
      <c r="J152" s="495"/>
      <c r="K152" s="476" t="s">
        <v>351</v>
      </c>
      <c r="L152" s="494"/>
      <c r="M152" s="493"/>
      <c r="N152" s="493"/>
      <c r="O152" s="493"/>
      <c r="P152" s="495"/>
      <c r="Q152" s="496"/>
      <c r="R152" s="496"/>
      <c r="S152" s="497"/>
      <c r="T152" s="497"/>
      <c r="U152" s="497"/>
      <c r="V152" s="497"/>
      <c r="W152" s="497"/>
      <c r="X152" s="212"/>
      <c r="Y152" s="179"/>
    </row>
    <row r="153" spans="1:25" ht="78.75" x14ac:dyDescent="0.2">
      <c r="A153" s="487" t="s">
        <v>338</v>
      </c>
      <c r="B153" s="218" t="s">
        <v>403</v>
      </c>
      <c r="C153" s="487" t="s">
        <v>340</v>
      </c>
      <c r="D153" s="487" t="s">
        <v>404</v>
      </c>
      <c r="E153" s="487" t="s">
        <v>428</v>
      </c>
      <c r="F153" s="487" t="s">
        <v>431</v>
      </c>
      <c r="G153" s="487"/>
      <c r="H153" s="487"/>
      <c r="I153" s="493"/>
      <c r="J153" s="495"/>
      <c r="K153" s="476" t="s">
        <v>351</v>
      </c>
      <c r="L153" s="494"/>
      <c r="M153" s="493"/>
      <c r="N153" s="493"/>
      <c r="O153" s="493"/>
      <c r="P153" s="495"/>
      <c r="Q153" s="496"/>
      <c r="R153" s="496"/>
      <c r="S153" s="497"/>
      <c r="T153" s="497"/>
      <c r="U153" s="497"/>
      <c r="V153" s="497"/>
      <c r="W153" s="497"/>
      <c r="X153" s="212"/>
      <c r="Y153" s="179"/>
    </row>
    <row r="154" spans="1:25" ht="78.75" x14ac:dyDescent="0.2">
      <c r="A154" s="487" t="s">
        <v>338</v>
      </c>
      <c r="B154" s="218" t="s">
        <v>403</v>
      </c>
      <c r="C154" s="487" t="s">
        <v>340</v>
      </c>
      <c r="D154" s="487" t="s">
        <v>404</v>
      </c>
      <c r="E154" s="487" t="s">
        <v>428</v>
      </c>
      <c r="F154" s="487" t="s">
        <v>432</v>
      </c>
      <c r="G154" s="487"/>
      <c r="H154" s="487"/>
      <c r="I154" s="487"/>
      <c r="J154" s="495"/>
      <c r="K154" s="476" t="s">
        <v>351</v>
      </c>
      <c r="L154" s="494"/>
      <c r="M154" s="493"/>
      <c r="N154" s="493"/>
      <c r="O154" s="493"/>
      <c r="P154" s="495"/>
      <c r="Q154" s="496"/>
      <c r="R154" s="496"/>
      <c r="S154" s="497"/>
      <c r="T154" s="497"/>
      <c r="U154" s="497"/>
      <c r="V154" s="497"/>
      <c r="W154" s="497"/>
      <c r="X154" s="498"/>
      <c r="Y154" s="179"/>
    </row>
    <row r="155" spans="1:25" ht="63" x14ac:dyDescent="0.2">
      <c r="A155" s="487" t="s">
        <v>338</v>
      </c>
      <c r="B155" s="218" t="s">
        <v>403</v>
      </c>
      <c r="C155" s="487" t="s">
        <v>340</v>
      </c>
      <c r="D155" s="487" t="s">
        <v>341</v>
      </c>
      <c r="E155" s="487" t="s">
        <v>433</v>
      </c>
      <c r="F155" s="487" t="s">
        <v>434</v>
      </c>
      <c r="G155" s="487"/>
      <c r="H155" s="487"/>
      <c r="I155" s="487"/>
      <c r="J155" s="495"/>
      <c r="K155" s="476" t="s">
        <v>351</v>
      </c>
      <c r="L155" s="494"/>
      <c r="M155" s="493"/>
      <c r="N155" s="493"/>
      <c r="O155" s="493"/>
      <c r="P155" s="495"/>
      <c r="Q155" s="496"/>
      <c r="R155" s="496"/>
      <c r="S155" s="497"/>
      <c r="T155" s="497"/>
      <c r="U155" s="497"/>
      <c r="V155" s="497"/>
      <c r="W155" s="497"/>
      <c r="X155" s="498"/>
      <c r="Y155" s="179"/>
    </row>
    <row r="156" spans="1:25" ht="63" x14ac:dyDescent="0.2">
      <c r="A156" s="487" t="s">
        <v>338</v>
      </c>
      <c r="B156" s="218" t="s">
        <v>403</v>
      </c>
      <c r="C156" s="487" t="s">
        <v>340</v>
      </c>
      <c r="D156" s="487" t="s">
        <v>341</v>
      </c>
      <c r="E156" s="487" t="s">
        <v>433</v>
      </c>
      <c r="F156" s="487" t="s">
        <v>435</v>
      </c>
      <c r="G156" s="487"/>
      <c r="H156" s="487"/>
      <c r="I156" s="487"/>
      <c r="J156" s="495"/>
      <c r="K156" s="476" t="s">
        <v>351</v>
      </c>
      <c r="L156" s="494"/>
      <c r="M156" s="493"/>
      <c r="N156" s="493"/>
      <c r="O156" s="493"/>
      <c r="P156" s="495"/>
      <c r="Q156" s="496"/>
      <c r="R156" s="496"/>
      <c r="S156" s="497"/>
      <c r="T156" s="497"/>
      <c r="U156" s="497"/>
      <c r="V156" s="497"/>
      <c r="W156" s="497"/>
      <c r="X156" s="498"/>
      <c r="Y156" s="179"/>
    </row>
    <row r="157" spans="1:25" ht="47.25" x14ac:dyDescent="0.2">
      <c r="A157" s="487" t="s">
        <v>338</v>
      </c>
      <c r="B157" s="218" t="s">
        <v>403</v>
      </c>
      <c r="C157" s="487" t="s">
        <v>340</v>
      </c>
      <c r="D157" s="487" t="s">
        <v>341</v>
      </c>
      <c r="E157" s="487" t="s">
        <v>436</v>
      </c>
      <c r="F157" s="487" t="s">
        <v>437</v>
      </c>
      <c r="G157" s="487"/>
      <c r="H157" s="487"/>
      <c r="I157" s="487"/>
      <c r="J157" s="495"/>
      <c r="K157" s="476" t="s">
        <v>351</v>
      </c>
      <c r="L157" s="494"/>
      <c r="M157" s="493"/>
      <c r="N157" s="493"/>
      <c r="O157" s="493"/>
      <c r="P157" s="495"/>
      <c r="Q157" s="496"/>
      <c r="R157" s="496"/>
      <c r="S157" s="497"/>
      <c r="T157" s="497"/>
      <c r="U157" s="497"/>
      <c r="V157" s="497"/>
      <c r="W157" s="497"/>
      <c r="X157" s="498"/>
      <c r="Y157" s="179"/>
    </row>
    <row r="158" spans="1:25" ht="47.25" x14ac:dyDescent="0.2">
      <c r="A158" s="487" t="s">
        <v>338</v>
      </c>
      <c r="B158" s="218" t="s">
        <v>403</v>
      </c>
      <c r="C158" s="487" t="s">
        <v>340</v>
      </c>
      <c r="D158" s="487" t="s">
        <v>341</v>
      </c>
      <c r="E158" s="487" t="s">
        <v>436</v>
      </c>
      <c r="F158" s="487" t="s">
        <v>438</v>
      </c>
      <c r="G158" s="487"/>
      <c r="H158" s="487"/>
      <c r="I158" s="487"/>
      <c r="J158" s="495"/>
      <c r="K158" s="476" t="s">
        <v>351</v>
      </c>
      <c r="L158" s="494"/>
      <c r="M158" s="493"/>
      <c r="N158" s="493"/>
      <c r="O158" s="493"/>
      <c r="P158" s="495"/>
      <c r="Q158" s="496"/>
      <c r="R158" s="496"/>
      <c r="S158" s="497"/>
      <c r="T158" s="497"/>
      <c r="U158" s="497"/>
      <c r="V158" s="497"/>
      <c r="W158" s="497"/>
      <c r="X158" s="498"/>
      <c r="Y158" s="179"/>
    </row>
    <row r="159" spans="1:25" ht="78.75" x14ac:dyDescent="0.2">
      <c r="A159" s="487" t="s">
        <v>338</v>
      </c>
      <c r="B159" s="218" t="s">
        <v>403</v>
      </c>
      <c r="C159" s="487" t="s">
        <v>340</v>
      </c>
      <c r="D159" s="487" t="s">
        <v>341</v>
      </c>
      <c r="E159" s="487" t="s">
        <v>439</v>
      </c>
      <c r="F159" s="487" t="s">
        <v>440</v>
      </c>
      <c r="G159" s="487"/>
      <c r="H159" s="487"/>
      <c r="I159" s="487"/>
      <c r="J159" s="476" t="s">
        <v>441</v>
      </c>
      <c r="K159" s="476" t="s">
        <v>110</v>
      </c>
      <c r="L159" s="215" t="s">
        <v>111</v>
      </c>
      <c r="M159" s="215" t="s">
        <v>374</v>
      </c>
      <c r="N159" s="478" t="s">
        <v>375</v>
      </c>
      <c r="O159" s="478"/>
      <c r="P159" s="476" t="s">
        <v>134</v>
      </c>
      <c r="Q159" s="215" t="s">
        <v>376</v>
      </c>
      <c r="R159" s="484" t="s">
        <v>377</v>
      </c>
      <c r="S159" s="497"/>
      <c r="T159" s="497"/>
      <c r="U159" s="497"/>
      <c r="V159" s="497"/>
      <c r="W159" s="497"/>
      <c r="X159" s="498"/>
      <c r="Y159" s="179"/>
    </row>
    <row r="160" spans="1:25" ht="78.75" x14ac:dyDescent="0.2">
      <c r="A160" s="487" t="s">
        <v>338</v>
      </c>
      <c r="B160" s="218" t="s">
        <v>403</v>
      </c>
      <c r="C160" s="487" t="s">
        <v>340</v>
      </c>
      <c r="D160" s="487" t="s">
        <v>404</v>
      </c>
      <c r="E160" s="487" t="s">
        <v>442</v>
      </c>
      <c r="F160" s="487" t="s">
        <v>443</v>
      </c>
      <c r="G160" s="487"/>
      <c r="H160" s="487"/>
      <c r="I160" s="487"/>
      <c r="J160" s="495"/>
      <c r="K160" s="493" t="s">
        <v>351</v>
      </c>
      <c r="L160" s="494"/>
      <c r="M160" s="493"/>
      <c r="N160" s="493"/>
      <c r="O160" s="493"/>
      <c r="P160" s="495"/>
      <c r="Q160" s="496"/>
      <c r="R160" s="496"/>
      <c r="S160" s="497"/>
      <c r="T160" s="497"/>
      <c r="U160" s="497"/>
      <c r="V160" s="497"/>
      <c r="W160" s="497"/>
      <c r="X160" s="498"/>
      <c r="Y160" s="179"/>
    </row>
    <row r="161" spans="1:25" ht="47.25" x14ac:dyDescent="0.2">
      <c r="A161" s="487" t="s">
        <v>338</v>
      </c>
      <c r="B161" s="218" t="s">
        <v>403</v>
      </c>
      <c r="C161" s="487" t="s">
        <v>340</v>
      </c>
      <c r="D161" s="487" t="s">
        <v>341</v>
      </c>
      <c r="E161" s="487" t="s">
        <v>444</v>
      </c>
      <c r="F161" s="487" t="s">
        <v>445</v>
      </c>
      <c r="G161" s="487"/>
      <c r="H161" s="487"/>
      <c r="I161" s="487"/>
      <c r="J161" s="495"/>
      <c r="K161" s="493" t="s">
        <v>351</v>
      </c>
      <c r="L161" s="494"/>
      <c r="M161" s="493"/>
      <c r="N161" s="493"/>
      <c r="O161" s="493"/>
      <c r="P161" s="495"/>
      <c r="Q161" s="496"/>
      <c r="R161" s="496"/>
      <c r="S161" s="497"/>
      <c r="T161" s="497"/>
      <c r="U161" s="497"/>
      <c r="V161" s="497"/>
      <c r="W161" s="497"/>
      <c r="X161" s="498"/>
      <c r="Y161" s="179"/>
    </row>
    <row r="162" spans="1:25" ht="63" x14ac:dyDescent="0.2">
      <c r="A162" s="487" t="s">
        <v>338</v>
      </c>
      <c r="B162" s="218" t="s">
        <v>403</v>
      </c>
      <c r="C162" s="487" t="s">
        <v>340</v>
      </c>
      <c r="D162" s="487" t="s">
        <v>341</v>
      </c>
      <c r="E162" s="487" t="s">
        <v>446</v>
      </c>
      <c r="F162" s="487" t="s">
        <v>447</v>
      </c>
      <c r="G162" s="487"/>
      <c r="H162" s="487"/>
      <c r="I162" s="493"/>
      <c r="J162" s="495"/>
      <c r="K162" s="493" t="s">
        <v>351</v>
      </c>
      <c r="L162" s="494"/>
      <c r="M162" s="493"/>
      <c r="N162" s="493"/>
      <c r="O162" s="493"/>
      <c r="P162" s="495"/>
      <c r="Q162" s="496"/>
      <c r="R162" s="496"/>
      <c r="S162" s="497"/>
      <c r="T162" s="497"/>
      <c r="U162" s="497"/>
      <c r="V162" s="497"/>
      <c r="W162" s="497"/>
      <c r="X162" s="498"/>
      <c r="Y162" s="179"/>
    </row>
    <row r="163" spans="1:25" ht="63" x14ac:dyDescent="0.2">
      <c r="A163" s="487" t="s">
        <v>338</v>
      </c>
      <c r="B163" s="218" t="s">
        <v>403</v>
      </c>
      <c r="C163" s="487" t="s">
        <v>340</v>
      </c>
      <c r="D163" s="487" t="s">
        <v>341</v>
      </c>
      <c r="E163" s="487" t="s">
        <v>451</v>
      </c>
      <c r="F163" s="487" t="s">
        <v>452</v>
      </c>
      <c r="G163" s="218"/>
      <c r="H163" s="478"/>
      <c r="I163" s="493"/>
      <c r="J163" s="495"/>
      <c r="K163" s="493" t="s">
        <v>351</v>
      </c>
      <c r="L163" s="494"/>
      <c r="M163" s="493"/>
      <c r="N163" s="493"/>
      <c r="O163" s="493"/>
      <c r="P163" s="495"/>
      <c r="Q163" s="496"/>
      <c r="R163" s="496"/>
      <c r="S163" s="497"/>
      <c r="T163" s="497"/>
      <c r="U163" s="497"/>
      <c r="V163" s="497"/>
      <c r="W163" s="497"/>
      <c r="X163" s="498"/>
      <c r="Y163" s="179"/>
    </row>
    <row r="164" spans="1:25" ht="102" customHeight="1" x14ac:dyDescent="0.2">
      <c r="A164" s="487" t="s">
        <v>338</v>
      </c>
      <c r="B164" s="218" t="s">
        <v>403</v>
      </c>
      <c r="C164" s="487" t="s">
        <v>340</v>
      </c>
      <c r="D164" s="487" t="s">
        <v>341</v>
      </c>
      <c r="E164" s="487" t="s">
        <v>451</v>
      </c>
      <c r="F164" s="487" t="s">
        <v>453</v>
      </c>
      <c r="G164" s="218"/>
      <c r="H164" s="478"/>
      <c r="I164" s="493"/>
      <c r="J164" s="495"/>
      <c r="K164" s="493" t="s">
        <v>351</v>
      </c>
      <c r="L164" s="494"/>
      <c r="M164" s="493"/>
      <c r="N164" s="493"/>
      <c r="O164" s="493"/>
      <c r="P164" s="495"/>
      <c r="Q164" s="496"/>
      <c r="R164" s="496"/>
      <c r="S164" s="497"/>
      <c r="T164" s="497"/>
      <c r="U164" s="497"/>
      <c r="V164" s="497"/>
      <c r="W164" s="497"/>
      <c r="X164" s="498"/>
      <c r="Y164" s="179"/>
    </row>
    <row r="165" spans="1:25" ht="101.25" customHeight="1" x14ac:dyDescent="0.2">
      <c r="A165" s="487" t="s">
        <v>338</v>
      </c>
      <c r="B165" s="218" t="s">
        <v>461</v>
      </c>
      <c r="C165" s="487" t="s">
        <v>340</v>
      </c>
      <c r="D165" s="487" t="s">
        <v>341</v>
      </c>
      <c r="E165" s="487" t="s">
        <v>462</v>
      </c>
      <c r="F165" s="487" t="s">
        <v>463</v>
      </c>
      <c r="G165" s="218"/>
      <c r="H165" s="218"/>
      <c r="I165" s="493"/>
      <c r="J165" s="495"/>
      <c r="K165" s="493" t="s">
        <v>131</v>
      </c>
      <c r="L165" s="494"/>
      <c r="M165" s="493"/>
      <c r="N165" s="493"/>
      <c r="O165" s="493"/>
      <c r="P165" s="495"/>
      <c r="Q165" s="496"/>
      <c r="R165" s="496"/>
      <c r="S165" s="497"/>
      <c r="T165" s="497"/>
      <c r="U165" s="497"/>
      <c r="V165" s="497"/>
      <c r="W165" s="497"/>
      <c r="X165" s="498"/>
      <c r="Y165" s="179"/>
    </row>
    <row r="166" spans="1:25" ht="104.25" customHeight="1" x14ac:dyDescent="0.2">
      <c r="A166" s="487" t="s">
        <v>338</v>
      </c>
      <c r="B166" s="218" t="s">
        <v>461</v>
      </c>
      <c r="C166" s="487" t="s">
        <v>340</v>
      </c>
      <c r="D166" s="487" t="s">
        <v>341</v>
      </c>
      <c r="E166" s="487" t="s">
        <v>462</v>
      </c>
      <c r="F166" s="487" t="s">
        <v>464</v>
      </c>
      <c r="G166" s="218"/>
      <c r="H166" s="218"/>
      <c r="I166" s="493"/>
      <c r="J166" s="495"/>
      <c r="K166" s="493" t="s">
        <v>131</v>
      </c>
      <c r="L166" s="494"/>
      <c r="M166" s="493"/>
      <c r="N166" s="493"/>
      <c r="O166" s="493"/>
      <c r="P166" s="495"/>
      <c r="Q166" s="496"/>
      <c r="R166" s="496"/>
      <c r="S166" s="497"/>
      <c r="T166" s="497"/>
      <c r="U166" s="497"/>
      <c r="V166" s="497"/>
      <c r="W166" s="497"/>
      <c r="X166" s="498"/>
      <c r="Y166" s="179"/>
    </row>
    <row r="167" spans="1:25" ht="98.25" customHeight="1" x14ac:dyDescent="0.2">
      <c r="A167" s="487" t="s">
        <v>338</v>
      </c>
      <c r="B167" s="218" t="s">
        <v>461</v>
      </c>
      <c r="C167" s="487" t="s">
        <v>340</v>
      </c>
      <c r="D167" s="487" t="s">
        <v>341</v>
      </c>
      <c r="E167" s="487" t="s">
        <v>462</v>
      </c>
      <c r="F167" s="487" t="s">
        <v>465</v>
      </c>
      <c r="G167" s="218"/>
      <c r="H167" s="218"/>
      <c r="I167" s="493"/>
      <c r="J167" s="495"/>
      <c r="K167" s="493" t="s">
        <v>131</v>
      </c>
      <c r="L167" s="494"/>
      <c r="M167" s="493"/>
      <c r="N167" s="493"/>
      <c r="O167" s="493"/>
      <c r="P167" s="495"/>
      <c r="Q167" s="496"/>
      <c r="R167" s="496"/>
      <c r="S167" s="497"/>
      <c r="T167" s="497"/>
      <c r="U167" s="497"/>
      <c r="V167" s="497"/>
      <c r="W167" s="497"/>
      <c r="X167" s="498"/>
      <c r="Y167" s="179"/>
    </row>
    <row r="168" spans="1:25" ht="104.25" customHeight="1" x14ac:dyDescent="0.2">
      <c r="A168" s="487" t="s">
        <v>338</v>
      </c>
      <c r="B168" s="218" t="s">
        <v>461</v>
      </c>
      <c r="C168" s="487" t="s">
        <v>340</v>
      </c>
      <c r="D168" s="487" t="s">
        <v>341</v>
      </c>
      <c r="E168" s="487" t="s">
        <v>462</v>
      </c>
      <c r="F168" s="487" t="s">
        <v>466</v>
      </c>
      <c r="G168" s="218"/>
      <c r="H168" s="218"/>
      <c r="I168" s="493"/>
      <c r="J168" s="495"/>
      <c r="K168" s="493" t="s">
        <v>131</v>
      </c>
      <c r="L168" s="494"/>
      <c r="M168" s="493"/>
      <c r="N168" s="493"/>
      <c r="O168" s="493"/>
      <c r="P168" s="495"/>
      <c r="Q168" s="496"/>
      <c r="R168" s="496"/>
      <c r="S168" s="497"/>
      <c r="T168" s="497"/>
      <c r="U168" s="497"/>
      <c r="V168" s="497"/>
      <c r="W168" s="497"/>
      <c r="X168" s="498"/>
      <c r="Y168" s="179"/>
    </row>
    <row r="169" spans="1:25" ht="94.5" x14ac:dyDescent="0.2">
      <c r="A169" s="487" t="s">
        <v>467</v>
      </c>
      <c r="B169" s="218" t="s">
        <v>468</v>
      </c>
      <c r="C169" s="487" t="s">
        <v>469</v>
      </c>
      <c r="D169" s="487" t="s">
        <v>474</v>
      </c>
      <c r="E169" s="487" t="s">
        <v>475</v>
      </c>
      <c r="F169" s="487" t="s">
        <v>476</v>
      </c>
      <c r="G169" s="218"/>
      <c r="H169" s="218"/>
      <c r="I169" s="493"/>
      <c r="J169" s="476" t="s">
        <v>217</v>
      </c>
      <c r="K169" s="476" t="s">
        <v>131</v>
      </c>
      <c r="L169" s="494"/>
      <c r="M169" s="493"/>
      <c r="N169" s="493"/>
      <c r="O169" s="493"/>
      <c r="P169" s="495"/>
      <c r="Q169" s="496"/>
      <c r="R169" s="496"/>
      <c r="S169" s="497"/>
      <c r="T169" s="497"/>
      <c r="U169" s="497"/>
      <c r="V169" s="497"/>
      <c r="W169" s="497"/>
      <c r="X169" s="212"/>
      <c r="Y169" s="179"/>
    </row>
    <row r="170" spans="1:25" ht="94.5" x14ac:dyDescent="0.2">
      <c r="A170" s="487" t="s">
        <v>467</v>
      </c>
      <c r="B170" s="218" t="s">
        <v>468</v>
      </c>
      <c r="C170" s="487" t="s">
        <v>469</v>
      </c>
      <c r="D170" s="487" t="s">
        <v>474</v>
      </c>
      <c r="E170" s="487" t="s">
        <v>475</v>
      </c>
      <c r="F170" s="487" t="s">
        <v>478</v>
      </c>
      <c r="G170" s="218"/>
      <c r="H170" s="218"/>
      <c r="I170" s="218"/>
      <c r="J170" s="476" t="s">
        <v>217</v>
      </c>
      <c r="K170" s="476" t="s">
        <v>131</v>
      </c>
      <c r="L170" s="494"/>
      <c r="M170" s="493"/>
      <c r="N170" s="493"/>
      <c r="O170" s="493"/>
      <c r="P170" s="495"/>
      <c r="Q170" s="496"/>
      <c r="R170" s="496"/>
      <c r="S170" s="497"/>
      <c r="T170" s="497"/>
      <c r="U170" s="497"/>
      <c r="V170" s="497"/>
      <c r="W170" s="497"/>
      <c r="X170" s="498"/>
      <c r="Y170" s="179"/>
    </row>
    <row r="171" spans="1:25" ht="94.5" x14ac:dyDescent="0.2">
      <c r="A171" s="487" t="s">
        <v>467</v>
      </c>
      <c r="B171" s="218" t="s">
        <v>468</v>
      </c>
      <c r="C171" s="487" t="s">
        <v>469</v>
      </c>
      <c r="D171" s="487" t="s">
        <v>474</v>
      </c>
      <c r="E171" s="487" t="s">
        <v>479</v>
      </c>
      <c r="F171" s="487" t="s">
        <v>480</v>
      </c>
      <c r="G171" s="218"/>
      <c r="H171" s="218"/>
      <c r="I171" s="218"/>
      <c r="J171" s="495"/>
      <c r="K171" s="476" t="s">
        <v>131</v>
      </c>
      <c r="L171" s="494"/>
      <c r="M171" s="493"/>
      <c r="N171" s="493"/>
      <c r="O171" s="493"/>
      <c r="P171" s="495"/>
      <c r="Q171" s="496"/>
      <c r="R171" s="496"/>
      <c r="S171" s="497"/>
      <c r="T171" s="497"/>
      <c r="U171" s="497"/>
      <c r="V171" s="497"/>
      <c r="W171" s="497"/>
      <c r="X171" s="498"/>
      <c r="Y171" s="179"/>
    </row>
    <row r="172" spans="1:25" ht="87" customHeight="1" x14ac:dyDescent="0.2">
      <c r="A172" s="487" t="s">
        <v>467</v>
      </c>
      <c r="B172" s="218" t="s">
        <v>468</v>
      </c>
      <c r="C172" s="487" t="s">
        <v>469</v>
      </c>
      <c r="D172" s="487" t="s">
        <v>474</v>
      </c>
      <c r="E172" s="487" t="s">
        <v>479</v>
      </c>
      <c r="F172" s="487" t="s">
        <v>482</v>
      </c>
      <c r="G172" s="218"/>
      <c r="H172" s="218"/>
      <c r="I172" s="218"/>
      <c r="J172" s="495"/>
      <c r="K172" s="476" t="s">
        <v>131</v>
      </c>
      <c r="L172" s="494"/>
      <c r="M172" s="493"/>
      <c r="N172" s="493"/>
      <c r="O172" s="493"/>
      <c r="P172" s="495"/>
      <c r="Q172" s="496"/>
      <c r="R172" s="496"/>
      <c r="S172" s="497"/>
      <c r="T172" s="497"/>
      <c r="U172" s="497"/>
      <c r="V172" s="497"/>
      <c r="W172" s="497"/>
      <c r="X172" s="498"/>
      <c r="Y172" s="179"/>
    </row>
    <row r="173" spans="1:25" ht="94.5" x14ac:dyDescent="0.2">
      <c r="A173" s="487" t="s">
        <v>467</v>
      </c>
      <c r="B173" s="218" t="s">
        <v>468</v>
      </c>
      <c r="C173" s="487" t="s">
        <v>469</v>
      </c>
      <c r="D173" s="487" t="s">
        <v>474</v>
      </c>
      <c r="E173" s="487" t="s">
        <v>479</v>
      </c>
      <c r="F173" s="487" t="s">
        <v>483</v>
      </c>
      <c r="G173" s="218"/>
      <c r="H173" s="218"/>
      <c r="I173" s="218"/>
      <c r="J173" s="495"/>
      <c r="K173" s="476" t="s">
        <v>131</v>
      </c>
      <c r="L173" s="494"/>
      <c r="M173" s="493"/>
      <c r="N173" s="493"/>
      <c r="O173" s="493"/>
      <c r="P173" s="495"/>
      <c r="Q173" s="496"/>
      <c r="R173" s="496"/>
      <c r="S173" s="497"/>
      <c r="T173" s="497"/>
      <c r="U173" s="497"/>
      <c r="V173" s="497"/>
      <c r="W173" s="497"/>
      <c r="X173" s="212"/>
      <c r="Y173" s="179"/>
    </row>
    <row r="174" spans="1:25" ht="94.5" x14ac:dyDescent="0.2">
      <c r="A174" s="487" t="s">
        <v>467</v>
      </c>
      <c r="B174" s="218" t="s">
        <v>468</v>
      </c>
      <c r="C174" s="487" t="s">
        <v>469</v>
      </c>
      <c r="D174" s="487" t="s">
        <v>474</v>
      </c>
      <c r="E174" s="487" t="s">
        <v>479</v>
      </c>
      <c r="F174" s="487" t="s">
        <v>484</v>
      </c>
      <c r="G174" s="218"/>
      <c r="H174" s="218"/>
      <c r="I174" s="218"/>
      <c r="J174" s="495"/>
      <c r="K174" s="476" t="s">
        <v>131</v>
      </c>
      <c r="L174" s="494"/>
      <c r="M174" s="493"/>
      <c r="N174" s="493"/>
      <c r="O174" s="493"/>
      <c r="P174" s="495"/>
      <c r="Q174" s="496"/>
      <c r="R174" s="496"/>
      <c r="S174" s="497"/>
      <c r="T174" s="497"/>
      <c r="U174" s="497"/>
      <c r="V174" s="497"/>
      <c r="W174" s="497"/>
      <c r="X174" s="212"/>
      <c r="Y174" s="179"/>
    </row>
    <row r="175" spans="1:25" ht="94.5" x14ac:dyDescent="0.2">
      <c r="A175" s="487" t="s">
        <v>467</v>
      </c>
      <c r="B175" s="218" t="s">
        <v>468</v>
      </c>
      <c r="C175" s="487" t="s">
        <v>469</v>
      </c>
      <c r="D175" s="487" t="s">
        <v>474</v>
      </c>
      <c r="E175" s="487" t="s">
        <v>479</v>
      </c>
      <c r="F175" s="487" t="s">
        <v>485</v>
      </c>
      <c r="G175" s="218"/>
      <c r="H175" s="218"/>
      <c r="I175" s="218"/>
      <c r="J175" s="495"/>
      <c r="K175" s="476" t="s">
        <v>131</v>
      </c>
      <c r="L175" s="494"/>
      <c r="M175" s="493"/>
      <c r="N175" s="493"/>
      <c r="O175" s="493"/>
      <c r="P175" s="495"/>
      <c r="Q175" s="496"/>
      <c r="R175" s="496"/>
      <c r="S175" s="497"/>
      <c r="T175" s="497"/>
      <c r="U175" s="497"/>
      <c r="V175" s="497"/>
      <c r="W175" s="497"/>
      <c r="X175" s="498"/>
      <c r="Y175" s="179"/>
    </row>
    <row r="176" spans="1:25" ht="94.5" x14ac:dyDescent="0.2">
      <c r="A176" s="487" t="s">
        <v>467</v>
      </c>
      <c r="B176" s="218" t="s">
        <v>468</v>
      </c>
      <c r="C176" s="487" t="s">
        <v>469</v>
      </c>
      <c r="D176" s="487" t="s">
        <v>474</v>
      </c>
      <c r="E176" s="487" t="s">
        <v>479</v>
      </c>
      <c r="F176" s="487" t="s">
        <v>486</v>
      </c>
      <c r="G176" s="218"/>
      <c r="H176" s="218"/>
      <c r="I176" s="218"/>
      <c r="J176" s="495"/>
      <c r="K176" s="476" t="s">
        <v>131</v>
      </c>
      <c r="L176" s="494"/>
      <c r="M176" s="493"/>
      <c r="N176" s="493"/>
      <c r="O176" s="493"/>
      <c r="P176" s="495"/>
      <c r="Q176" s="496"/>
      <c r="R176" s="496"/>
      <c r="S176" s="497"/>
      <c r="T176" s="497"/>
      <c r="U176" s="497"/>
      <c r="V176" s="497"/>
      <c r="W176" s="497"/>
      <c r="X176" s="498"/>
      <c r="Y176" s="179"/>
    </row>
    <row r="177" spans="1:25" ht="63" x14ac:dyDescent="0.2">
      <c r="A177" s="487" t="s">
        <v>467</v>
      </c>
      <c r="B177" s="218" t="s">
        <v>468</v>
      </c>
      <c r="C177" s="487" t="s">
        <v>469</v>
      </c>
      <c r="D177" s="487" t="s">
        <v>487</v>
      </c>
      <c r="E177" s="487" t="s">
        <v>487</v>
      </c>
      <c r="F177" s="487" t="s">
        <v>496</v>
      </c>
      <c r="G177" s="215"/>
      <c r="H177" s="215"/>
      <c r="I177" s="493"/>
      <c r="J177" s="495"/>
      <c r="K177" s="476" t="s">
        <v>131</v>
      </c>
      <c r="L177" s="494"/>
      <c r="M177" s="493"/>
      <c r="N177" s="493"/>
      <c r="O177" s="493"/>
      <c r="P177" s="495"/>
      <c r="Q177" s="496"/>
      <c r="R177" s="496"/>
      <c r="S177" s="497"/>
      <c r="T177" s="497"/>
      <c r="U177" s="497"/>
      <c r="V177" s="497"/>
      <c r="W177" s="497"/>
      <c r="X177" s="212"/>
      <c r="Y177" s="179"/>
    </row>
    <row r="178" spans="1:25" ht="94.5" x14ac:dyDescent="0.2">
      <c r="A178" s="487" t="s">
        <v>467</v>
      </c>
      <c r="B178" s="218" t="s">
        <v>468</v>
      </c>
      <c r="C178" s="487" t="s">
        <v>469</v>
      </c>
      <c r="D178" s="487" t="s">
        <v>474</v>
      </c>
      <c r="E178" s="487" t="s">
        <v>503</v>
      </c>
      <c r="F178" s="487" t="s">
        <v>504</v>
      </c>
      <c r="G178" s="215"/>
      <c r="H178" s="215"/>
      <c r="I178" s="493"/>
      <c r="J178" s="495"/>
      <c r="K178" s="476" t="s">
        <v>131</v>
      </c>
      <c r="L178" s="494"/>
      <c r="M178" s="493"/>
      <c r="N178" s="493"/>
      <c r="O178" s="493"/>
      <c r="P178" s="495"/>
      <c r="Q178" s="496"/>
      <c r="R178" s="496"/>
      <c r="S178" s="497"/>
      <c r="T178" s="497"/>
      <c r="U178" s="497"/>
      <c r="V178" s="497"/>
      <c r="W178" s="497"/>
      <c r="X178" s="498"/>
      <c r="Y178" s="179"/>
    </row>
    <row r="179" spans="1:25" ht="94.5" x14ac:dyDescent="0.2">
      <c r="A179" s="487" t="s">
        <v>467</v>
      </c>
      <c r="B179" s="218" t="s">
        <v>468</v>
      </c>
      <c r="C179" s="487" t="s">
        <v>469</v>
      </c>
      <c r="D179" s="487" t="s">
        <v>474</v>
      </c>
      <c r="E179" s="487" t="s">
        <v>503</v>
      </c>
      <c r="F179" s="487" t="s">
        <v>505</v>
      </c>
      <c r="G179" s="476"/>
      <c r="H179" s="215"/>
      <c r="I179" s="215"/>
      <c r="J179" s="215"/>
      <c r="K179" s="476" t="s">
        <v>131</v>
      </c>
      <c r="L179" s="215" t="s">
        <v>132</v>
      </c>
      <c r="M179" s="215" t="s">
        <v>1293</v>
      </c>
      <c r="N179" s="215" t="s">
        <v>364</v>
      </c>
      <c r="O179" s="215" t="s">
        <v>481</v>
      </c>
      <c r="P179" s="473" t="s">
        <v>118</v>
      </c>
      <c r="Q179" s="215" t="s">
        <v>506</v>
      </c>
      <c r="R179" s="215" t="s">
        <v>507</v>
      </c>
      <c r="S179" s="213"/>
      <c r="T179" s="213"/>
      <c r="U179" s="213"/>
      <c r="V179" s="213"/>
      <c r="W179" s="213"/>
      <c r="X179" s="212"/>
      <c r="Y179" s="179"/>
    </row>
    <row r="180" spans="1:25" ht="136.5" customHeight="1" x14ac:dyDescent="0.2">
      <c r="A180" s="487" t="s">
        <v>467</v>
      </c>
      <c r="B180" s="218" t="s">
        <v>468</v>
      </c>
      <c r="C180" s="487" t="s">
        <v>469</v>
      </c>
      <c r="D180" s="487" t="s">
        <v>474</v>
      </c>
      <c r="E180" s="487" t="s">
        <v>503</v>
      </c>
      <c r="F180" s="487" t="s">
        <v>508</v>
      </c>
      <c r="G180" s="476"/>
      <c r="H180" s="215"/>
      <c r="I180" s="215"/>
      <c r="J180" s="215"/>
      <c r="K180" s="476" t="s">
        <v>131</v>
      </c>
      <c r="L180" s="215" t="s">
        <v>132</v>
      </c>
      <c r="M180" s="215" t="s">
        <v>1293</v>
      </c>
      <c r="N180" s="215" t="s">
        <v>364</v>
      </c>
      <c r="O180" s="215" t="s">
        <v>481</v>
      </c>
      <c r="P180" s="473" t="s">
        <v>118</v>
      </c>
      <c r="Q180" s="215" t="s">
        <v>506</v>
      </c>
      <c r="R180" s="215" t="s">
        <v>507</v>
      </c>
      <c r="S180" s="213"/>
      <c r="T180" s="213"/>
      <c r="U180" s="213"/>
      <c r="V180" s="213"/>
      <c r="W180" s="213"/>
      <c r="X180" s="215"/>
      <c r="Y180" s="179"/>
    </row>
    <row r="181" spans="1:25" ht="63" x14ac:dyDescent="0.2">
      <c r="A181" s="487" t="s">
        <v>467</v>
      </c>
      <c r="B181" s="218" t="s">
        <v>468</v>
      </c>
      <c r="C181" s="487" t="s">
        <v>469</v>
      </c>
      <c r="D181" s="487" t="s">
        <v>470</v>
      </c>
      <c r="E181" s="487" t="s">
        <v>509</v>
      </c>
      <c r="F181" s="487" t="s">
        <v>510</v>
      </c>
      <c r="G181" s="215"/>
      <c r="H181" s="215"/>
      <c r="I181" s="493"/>
      <c r="J181" s="495"/>
      <c r="K181" s="476" t="s">
        <v>131</v>
      </c>
      <c r="L181" s="494"/>
      <c r="M181" s="493"/>
      <c r="N181" s="493"/>
      <c r="O181" s="493"/>
      <c r="P181" s="495"/>
      <c r="Q181" s="496"/>
      <c r="R181" s="496"/>
      <c r="S181" s="497"/>
      <c r="T181" s="497"/>
      <c r="U181" s="497"/>
      <c r="V181" s="497"/>
      <c r="W181" s="497"/>
      <c r="X181" s="498"/>
      <c r="Y181" s="179"/>
    </row>
    <row r="182" spans="1:25" ht="87" customHeight="1" x14ac:dyDescent="0.2">
      <c r="A182" s="487" t="s">
        <v>467</v>
      </c>
      <c r="B182" s="218" t="s">
        <v>468</v>
      </c>
      <c r="C182" s="487" t="s">
        <v>469</v>
      </c>
      <c r="D182" s="487" t="s">
        <v>474</v>
      </c>
      <c r="E182" s="487" t="s">
        <v>511</v>
      </c>
      <c r="F182" s="487" t="s">
        <v>512</v>
      </c>
      <c r="G182" s="215"/>
      <c r="H182" s="215"/>
      <c r="I182" s="493"/>
      <c r="J182" s="495"/>
      <c r="K182" s="476" t="s">
        <v>131</v>
      </c>
      <c r="L182" s="494"/>
      <c r="M182" s="493"/>
      <c r="N182" s="493"/>
      <c r="O182" s="493"/>
      <c r="P182" s="495"/>
      <c r="Q182" s="496"/>
      <c r="R182" s="496"/>
      <c r="S182" s="497"/>
      <c r="T182" s="497"/>
      <c r="U182" s="497"/>
      <c r="V182" s="497"/>
      <c r="W182" s="497"/>
      <c r="X182" s="498"/>
      <c r="Y182" s="179"/>
    </row>
    <row r="183" spans="1:25" ht="89.25" customHeight="1" x14ac:dyDescent="0.2">
      <c r="A183" s="487" t="s">
        <v>467</v>
      </c>
      <c r="B183" s="218" t="s">
        <v>468</v>
      </c>
      <c r="C183" s="487" t="s">
        <v>469</v>
      </c>
      <c r="D183" s="487" t="s">
        <v>474</v>
      </c>
      <c r="E183" s="487" t="s">
        <v>511</v>
      </c>
      <c r="F183" s="487" t="s">
        <v>513</v>
      </c>
      <c r="G183" s="215"/>
      <c r="H183" s="215"/>
      <c r="I183" s="493"/>
      <c r="J183" s="495"/>
      <c r="K183" s="476" t="s">
        <v>131</v>
      </c>
      <c r="L183" s="494"/>
      <c r="M183" s="493"/>
      <c r="N183" s="493"/>
      <c r="O183" s="493"/>
      <c r="P183" s="495"/>
      <c r="Q183" s="496"/>
      <c r="R183" s="496"/>
      <c r="S183" s="497"/>
      <c r="T183" s="497"/>
      <c r="U183" s="497"/>
      <c r="V183" s="497"/>
      <c r="W183" s="497"/>
      <c r="X183" s="212"/>
      <c r="Y183" s="179"/>
    </row>
    <row r="184" spans="1:25" ht="90.75" customHeight="1" x14ac:dyDescent="0.2">
      <c r="A184" s="487" t="s">
        <v>467</v>
      </c>
      <c r="B184" s="218" t="s">
        <v>468</v>
      </c>
      <c r="C184" s="487" t="s">
        <v>469</v>
      </c>
      <c r="D184" s="487" t="s">
        <v>474</v>
      </c>
      <c r="E184" s="487" t="s">
        <v>474</v>
      </c>
      <c r="F184" s="487" t="s">
        <v>516</v>
      </c>
      <c r="G184" s="487"/>
      <c r="H184" s="487"/>
      <c r="I184" s="493"/>
      <c r="J184" s="495"/>
      <c r="K184" s="476" t="s">
        <v>131</v>
      </c>
      <c r="L184" s="494"/>
      <c r="M184" s="493"/>
      <c r="N184" s="493"/>
      <c r="O184" s="493"/>
      <c r="P184" s="495"/>
      <c r="Q184" s="496"/>
      <c r="R184" s="496"/>
      <c r="S184" s="497"/>
      <c r="T184" s="497"/>
      <c r="U184" s="497"/>
      <c r="V184" s="497"/>
      <c r="W184" s="497"/>
      <c r="X184" s="498"/>
      <c r="Y184" s="179"/>
    </row>
    <row r="185" spans="1:25" ht="87.75" customHeight="1" x14ac:dyDescent="0.2">
      <c r="A185" s="487" t="s">
        <v>467</v>
      </c>
      <c r="B185" s="218" t="s">
        <v>468</v>
      </c>
      <c r="C185" s="487" t="s">
        <v>469</v>
      </c>
      <c r="D185" s="487" t="s">
        <v>474</v>
      </c>
      <c r="E185" s="487" t="s">
        <v>474</v>
      </c>
      <c r="F185" s="487" t="s">
        <v>517</v>
      </c>
      <c r="G185" s="487"/>
      <c r="H185" s="487"/>
      <c r="I185" s="487"/>
      <c r="J185" s="495"/>
      <c r="K185" s="476" t="s">
        <v>131</v>
      </c>
      <c r="L185" s="494"/>
      <c r="M185" s="493"/>
      <c r="N185" s="493"/>
      <c r="O185" s="493"/>
      <c r="P185" s="495"/>
      <c r="Q185" s="496"/>
      <c r="R185" s="496"/>
      <c r="S185" s="497"/>
      <c r="T185" s="497"/>
      <c r="U185" s="497"/>
      <c r="V185" s="497"/>
      <c r="W185" s="497"/>
      <c r="X185" s="498"/>
      <c r="Y185" s="179"/>
    </row>
    <row r="186" spans="1:25" ht="92.25" customHeight="1" x14ac:dyDescent="0.2">
      <c r="A186" s="487" t="s">
        <v>467</v>
      </c>
      <c r="B186" s="218" t="s">
        <v>468</v>
      </c>
      <c r="C186" s="487" t="s">
        <v>469</v>
      </c>
      <c r="D186" s="487" t="s">
        <v>474</v>
      </c>
      <c r="E186" s="487" t="s">
        <v>474</v>
      </c>
      <c r="F186" s="487" t="s">
        <v>518</v>
      </c>
      <c r="G186" s="487"/>
      <c r="H186" s="487"/>
      <c r="I186" s="493"/>
      <c r="J186" s="495"/>
      <c r="K186" s="476" t="s">
        <v>131</v>
      </c>
      <c r="L186" s="494"/>
      <c r="M186" s="493"/>
      <c r="N186" s="493"/>
      <c r="O186" s="493"/>
      <c r="P186" s="495"/>
      <c r="Q186" s="496"/>
      <c r="R186" s="496"/>
      <c r="S186" s="497"/>
      <c r="T186" s="497"/>
      <c r="U186" s="497"/>
      <c r="V186" s="497"/>
      <c r="W186" s="497"/>
      <c r="X186" s="498"/>
      <c r="Y186" s="179"/>
    </row>
    <row r="187" spans="1:25" ht="87" customHeight="1" x14ac:dyDescent="0.2">
      <c r="A187" s="487" t="s">
        <v>467</v>
      </c>
      <c r="B187" s="218" t="s">
        <v>468</v>
      </c>
      <c r="C187" s="487" t="s">
        <v>469</v>
      </c>
      <c r="D187" s="487" t="s">
        <v>474</v>
      </c>
      <c r="E187" s="487" t="s">
        <v>474</v>
      </c>
      <c r="F187" s="487" t="s">
        <v>519</v>
      </c>
      <c r="G187" s="487"/>
      <c r="H187" s="487"/>
      <c r="I187" s="493"/>
      <c r="J187" s="495"/>
      <c r="K187" s="476" t="s">
        <v>131</v>
      </c>
      <c r="L187" s="494"/>
      <c r="M187" s="493"/>
      <c r="N187" s="493"/>
      <c r="O187" s="493"/>
      <c r="P187" s="495"/>
      <c r="Q187" s="496"/>
      <c r="R187" s="496"/>
      <c r="S187" s="497"/>
      <c r="T187" s="497"/>
      <c r="U187" s="497"/>
      <c r="V187" s="497"/>
      <c r="W187" s="497"/>
      <c r="X187" s="498"/>
      <c r="Y187" s="179"/>
    </row>
    <row r="188" spans="1:25" ht="94.5" x14ac:dyDescent="0.2">
      <c r="A188" s="487" t="s">
        <v>467</v>
      </c>
      <c r="B188" s="218" t="s">
        <v>468</v>
      </c>
      <c r="C188" s="487" t="s">
        <v>469</v>
      </c>
      <c r="D188" s="487" t="s">
        <v>474</v>
      </c>
      <c r="E188" s="487" t="s">
        <v>474</v>
      </c>
      <c r="F188" s="487" t="s">
        <v>520</v>
      </c>
      <c r="G188" s="487"/>
      <c r="H188" s="487"/>
      <c r="I188" s="493"/>
      <c r="J188" s="495"/>
      <c r="K188" s="476" t="s">
        <v>131</v>
      </c>
      <c r="L188" s="494"/>
      <c r="M188" s="493"/>
      <c r="N188" s="493"/>
      <c r="O188" s="493"/>
      <c r="P188" s="495"/>
      <c r="Q188" s="496"/>
      <c r="R188" s="496"/>
      <c r="S188" s="497"/>
      <c r="T188" s="497"/>
      <c r="U188" s="497"/>
      <c r="V188" s="497"/>
      <c r="W188" s="497"/>
      <c r="X188" s="498"/>
      <c r="Y188" s="179"/>
    </row>
    <row r="189" spans="1:25" ht="94.5" x14ac:dyDescent="0.2">
      <c r="A189" s="487" t="s">
        <v>467</v>
      </c>
      <c r="B189" s="218" t="s">
        <v>468</v>
      </c>
      <c r="C189" s="487" t="s">
        <v>469</v>
      </c>
      <c r="D189" s="487" t="s">
        <v>474</v>
      </c>
      <c r="E189" s="487" t="s">
        <v>474</v>
      </c>
      <c r="F189" s="487" t="s">
        <v>521</v>
      </c>
      <c r="G189" s="487"/>
      <c r="H189" s="487"/>
      <c r="I189" s="493"/>
      <c r="J189" s="495"/>
      <c r="K189" s="476" t="s">
        <v>131</v>
      </c>
      <c r="L189" s="494"/>
      <c r="M189" s="493"/>
      <c r="N189" s="493"/>
      <c r="O189" s="493"/>
      <c r="P189" s="495"/>
      <c r="Q189" s="496"/>
      <c r="R189" s="496"/>
      <c r="S189" s="497"/>
      <c r="T189" s="497"/>
      <c r="U189" s="497"/>
      <c r="V189" s="497"/>
      <c r="W189" s="497"/>
      <c r="X189" s="498"/>
      <c r="Y189" s="179"/>
    </row>
    <row r="190" spans="1:25" ht="110.25" x14ac:dyDescent="0.2">
      <c r="A190" s="487" t="s">
        <v>467</v>
      </c>
      <c r="B190" s="218" t="s">
        <v>468</v>
      </c>
      <c r="C190" s="487" t="s">
        <v>469</v>
      </c>
      <c r="D190" s="487" t="s">
        <v>474</v>
      </c>
      <c r="E190" s="487" t="s">
        <v>474</v>
      </c>
      <c r="F190" s="487" t="s">
        <v>522</v>
      </c>
      <c r="G190" s="487"/>
      <c r="H190" s="487"/>
      <c r="I190" s="493"/>
      <c r="J190" s="495"/>
      <c r="K190" s="476" t="s">
        <v>131</v>
      </c>
      <c r="L190" s="494"/>
      <c r="M190" s="493"/>
      <c r="N190" s="493"/>
      <c r="O190" s="493"/>
      <c r="P190" s="495"/>
      <c r="Q190" s="496"/>
      <c r="R190" s="496"/>
      <c r="S190" s="497"/>
      <c r="T190" s="497"/>
      <c r="U190" s="497"/>
      <c r="V190" s="497"/>
      <c r="W190" s="497"/>
      <c r="X190" s="498"/>
      <c r="Y190" s="179"/>
    </row>
    <row r="191" spans="1:25" ht="90.75" customHeight="1" x14ac:dyDescent="0.2">
      <c r="A191" s="487" t="s">
        <v>467</v>
      </c>
      <c r="B191" s="218" t="s">
        <v>468</v>
      </c>
      <c r="C191" s="487" t="s">
        <v>469</v>
      </c>
      <c r="D191" s="487" t="s">
        <v>474</v>
      </c>
      <c r="E191" s="487" t="s">
        <v>474</v>
      </c>
      <c r="F191" s="487" t="s">
        <v>523</v>
      </c>
      <c r="G191" s="487"/>
      <c r="H191" s="487"/>
      <c r="I191" s="493"/>
      <c r="J191" s="495"/>
      <c r="K191" s="476" t="s">
        <v>131</v>
      </c>
      <c r="L191" s="494"/>
      <c r="M191" s="493"/>
      <c r="N191" s="493"/>
      <c r="O191" s="493"/>
      <c r="P191" s="495"/>
      <c r="Q191" s="496"/>
      <c r="R191" s="496"/>
      <c r="S191" s="497"/>
      <c r="T191" s="497"/>
      <c r="U191" s="497"/>
      <c r="V191" s="497"/>
      <c r="W191" s="497"/>
      <c r="X191" s="498"/>
      <c r="Y191" s="179"/>
    </row>
    <row r="192" spans="1:25" ht="90" customHeight="1" x14ac:dyDescent="0.2">
      <c r="A192" s="487" t="s">
        <v>467</v>
      </c>
      <c r="B192" s="218" t="s">
        <v>468</v>
      </c>
      <c r="C192" s="487" t="s">
        <v>469</v>
      </c>
      <c r="D192" s="487" t="s">
        <v>474</v>
      </c>
      <c r="E192" s="487" t="s">
        <v>474</v>
      </c>
      <c r="F192" s="487" t="s">
        <v>524</v>
      </c>
      <c r="G192" s="487"/>
      <c r="H192" s="487"/>
      <c r="I192" s="493"/>
      <c r="J192" s="495"/>
      <c r="K192" s="476" t="s">
        <v>131</v>
      </c>
      <c r="L192" s="494"/>
      <c r="M192" s="493"/>
      <c r="N192" s="493"/>
      <c r="O192" s="493"/>
      <c r="P192" s="495"/>
      <c r="Q192" s="496"/>
      <c r="R192" s="496"/>
      <c r="S192" s="497"/>
      <c r="T192" s="497"/>
      <c r="U192" s="497"/>
      <c r="V192" s="497"/>
      <c r="W192" s="497"/>
      <c r="X192" s="498"/>
      <c r="Y192" s="179"/>
    </row>
    <row r="193" spans="1:25" ht="88.5" customHeight="1" x14ac:dyDescent="0.2">
      <c r="A193" s="487" t="s">
        <v>467</v>
      </c>
      <c r="B193" s="218" t="s">
        <v>468</v>
      </c>
      <c r="C193" s="487" t="s">
        <v>469</v>
      </c>
      <c r="D193" s="487" t="s">
        <v>474</v>
      </c>
      <c r="E193" s="487" t="s">
        <v>474</v>
      </c>
      <c r="F193" s="487" t="s">
        <v>525</v>
      </c>
      <c r="G193" s="487"/>
      <c r="H193" s="487"/>
      <c r="I193" s="493"/>
      <c r="J193" s="495"/>
      <c r="K193" s="476" t="s">
        <v>131</v>
      </c>
      <c r="L193" s="494"/>
      <c r="M193" s="493"/>
      <c r="N193" s="493"/>
      <c r="O193" s="493"/>
      <c r="P193" s="495"/>
      <c r="Q193" s="496"/>
      <c r="R193" s="496"/>
      <c r="S193" s="497"/>
      <c r="T193" s="497"/>
      <c r="U193" s="497"/>
      <c r="V193" s="497"/>
      <c r="W193" s="497"/>
      <c r="X193" s="498"/>
      <c r="Y193" s="179"/>
    </row>
    <row r="194" spans="1:25" ht="88.5" customHeight="1" x14ac:dyDescent="0.2">
      <c r="A194" s="487" t="s">
        <v>467</v>
      </c>
      <c r="B194" s="218" t="s">
        <v>468</v>
      </c>
      <c r="C194" s="487" t="s">
        <v>469</v>
      </c>
      <c r="D194" s="487" t="s">
        <v>474</v>
      </c>
      <c r="E194" s="487" t="s">
        <v>526</v>
      </c>
      <c r="F194" s="487" t="s">
        <v>527</v>
      </c>
      <c r="G194" s="487"/>
      <c r="H194" s="487"/>
      <c r="I194" s="487"/>
      <c r="J194" s="487"/>
      <c r="K194" s="476" t="s">
        <v>131</v>
      </c>
      <c r="L194" s="494"/>
      <c r="M194" s="493"/>
      <c r="N194" s="493"/>
      <c r="O194" s="493"/>
      <c r="P194" s="495"/>
      <c r="Q194" s="496"/>
      <c r="R194" s="496"/>
      <c r="S194" s="497"/>
      <c r="T194" s="497"/>
      <c r="U194" s="497"/>
      <c r="V194" s="497"/>
      <c r="W194" s="497"/>
      <c r="X194" s="498"/>
      <c r="Y194" s="179"/>
    </row>
    <row r="195" spans="1:25" ht="157.5" x14ac:dyDescent="0.2">
      <c r="A195" s="487" t="s">
        <v>467</v>
      </c>
      <c r="B195" s="218" t="s">
        <v>468</v>
      </c>
      <c r="C195" s="487" t="s">
        <v>469</v>
      </c>
      <c r="D195" s="487" t="s">
        <v>474</v>
      </c>
      <c r="E195" s="487" t="s">
        <v>526</v>
      </c>
      <c r="F195" s="487" t="s">
        <v>528</v>
      </c>
      <c r="G195" s="487"/>
      <c r="H195" s="487"/>
      <c r="I195" s="487"/>
      <c r="J195" s="487"/>
      <c r="K195" s="476" t="s">
        <v>131</v>
      </c>
      <c r="L195" s="494"/>
      <c r="M195" s="493"/>
      <c r="N195" s="493"/>
      <c r="O195" s="493"/>
      <c r="P195" s="495"/>
      <c r="Q195" s="496"/>
      <c r="R195" s="496"/>
      <c r="S195" s="497"/>
      <c r="T195" s="497"/>
      <c r="U195" s="497"/>
      <c r="V195" s="497"/>
      <c r="W195" s="497"/>
      <c r="X195" s="498"/>
      <c r="Y195" s="179"/>
    </row>
    <row r="196" spans="1:25" ht="157.5" x14ac:dyDescent="0.2">
      <c r="A196" s="487" t="s">
        <v>467</v>
      </c>
      <c r="B196" s="218" t="s">
        <v>468</v>
      </c>
      <c r="C196" s="487" t="s">
        <v>469</v>
      </c>
      <c r="D196" s="487" t="s">
        <v>474</v>
      </c>
      <c r="E196" s="487" t="s">
        <v>526</v>
      </c>
      <c r="F196" s="487" t="s">
        <v>529</v>
      </c>
      <c r="G196" s="487"/>
      <c r="H196" s="487"/>
      <c r="I196" s="487"/>
      <c r="J196" s="487"/>
      <c r="K196" s="476" t="s">
        <v>131</v>
      </c>
      <c r="L196" s="494"/>
      <c r="M196" s="493"/>
      <c r="N196" s="493"/>
      <c r="O196" s="493"/>
      <c r="P196" s="495"/>
      <c r="Q196" s="496"/>
      <c r="R196" s="496"/>
      <c r="S196" s="497"/>
      <c r="T196" s="497"/>
      <c r="U196" s="497"/>
      <c r="V196" s="497"/>
      <c r="W196" s="497"/>
      <c r="X196" s="498"/>
      <c r="Y196" s="179"/>
    </row>
    <row r="197" spans="1:25" ht="157.5" x14ac:dyDescent="0.2">
      <c r="A197" s="487" t="s">
        <v>467</v>
      </c>
      <c r="B197" s="218" t="s">
        <v>468</v>
      </c>
      <c r="C197" s="487" t="s">
        <v>469</v>
      </c>
      <c r="D197" s="487" t="s">
        <v>474</v>
      </c>
      <c r="E197" s="487" t="s">
        <v>526</v>
      </c>
      <c r="F197" s="487" t="s">
        <v>530</v>
      </c>
      <c r="G197" s="487"/>
      <c r="H197" s="487"/>
      <c r="I197" s="487"/>
      <c r="J197" s="487"/>
      <c r="K197" s="476" t="s">
        <v>131</v>
      </c>
      <c r="L197" s="494"/>
      <c r="M197" s="493"/>
      <c r="N197" s="493"/>
      <c r="O197" s="493"/>
      <c r="P197" s="495"/>
      <c r="Q197" s="496"/>
      <c r="R197" s="496"/>
      <c r="S197" s="497"/>
      <c r="T197" s="497"/>
      <c r="U197" s="497"/>
      <c r="V197" s="497"/>
      <c r="W197" s="497"/>
      <c r="X197" s="498"/>
      <c r="Y197" s="179"/>
    </row>
    <row r="198" spans="1:25" ht="157.5" x14ac:dyDescent="0.2">
      <c r="A198" s="487" t="s">
        <v>467</v>
      </c>
      <c r="B198" s="218" t="s">
        <v>468</v>
      </c>
      <c r="C198" s="487" t="s">
        <v>469</v>
      </c>
      <c r="D198" s="487" t="s">
        <v>474</v>
      </c>
      <c r="E198" s="487" t="s">
        <v>526</v>
      </c>
      <c r="F198" s="487" t="s">
        <v>531</v>
      </c>
      <c r="G198" s="487"/>
      <c r="H198" s="487"/>
      <c r="I198" s="487"/>
      <c r="J198" s="487"/>
      <c r="K198" s="476" t="s">
        <v>131</v>
      </c>
      <c r="L198" s="494"/>
      <c r="M198" s="493"/>
      <c r="N198" s="493"/>
      <c r="O198" s="493"/>
      <c r="P198" s="495"/>
      <c r="Q198" s="496"/>
      <c r="R198" s="496"/>
      <c r="S198" s="497"/>
      <c r="T198" s="497"/>
      <c r="U198" s="497"/>
      <c r="V198" s="497"/>
      <c r="W198" s="497"/>
      <c r="X198" s="498"/>
      <c r="Y198" s="179"/>
    </row>
    <row r="199" spans="1:25" ht="63" x14ac:dyDescent="0.2">
      <c r="A199" s="487" t="s">
        <v>467</v>
      </c>
      <c r="B199" s="218" t="s">
        <v>468</v>
      </c>
      <c r="C199" s="487" t="s">
        <v>469</v>
      </c>
      <c r="D199" s="487" t="s">
        <v>470</v>
      </c>
      <c r="E199" s="487" t="s">
        <v>470</v>
      </c>
      <c r="F199" s="487" t="s">
        <v>533</v>
      </c>
      <c r="G199" s="487"/>
      <c r="H199" s="487"/>
      <c r="I199" s="487"/>
      <c r="J199" s="487"/>
      <c r="K199" s="476" t="s">
        <v>131</v>
      </c>
      <c r="L199" s="494"/>
      <c r="M199" s="493"/>
      <c r="N199" s="493"/>
      <c r="O199" s="493"/>
      <c r="P199" s="495"/>
      <c r="Q199" s="496"/>
      <c r="R199" s="496"/>
      <c r="S199" s="497"/>
      <c r="T199" s="497"/>
      <c r="U199" s="497"/>
      <c r="V199" s="497"/>
      <c r="W199" s="497"/>
      <c r="X199" s="498"/>
      <c r="Y199" s="179"/>
    </row>
    <row r="200" spans="1:25" ht="63" x14ac:dyDescent="0.2">
      <c r="A200" s="487" t="s">
        <v>467</v>
      </c>
      <c r="B200" s="218" t="s">
        <v>468</v>
      </c>
      <c r="C200" s="487" t="s">
        <v>469</v>
      </c>
      <c r="D200" s="487" t="s">
        <v>470</v>
      </c>
      <c r="E200" s="487" t="s">
        <v>470</v>
      </c>
      <c r="F200" s="487" t="s">
        <v>534</v>
      </c>
      <c r="G200" s="487"/>
      <c r="H200" s="487"/>
      <c r="I200" s="487"/>
      <c r="J200" s="487"/>
      <c r="K200" s="476" t="s">
        <v>131</v>
      </c>
      <c r="L200" s="494"/>
      <c r="M200" s="493"/>
      <c r="N200" s="493"/>
      <c r="O200" s="493"/>
      <c r="P200" s="495"/>
      <c r="Q200" s="496"/>
      <c r="R200" s="496"/>
      <c r="S200" s="497"/>
      <c r="T200" s="497"/>
      <c r="U200" s="497"/>
      <c r="V200" s="497"/>
      <c r="W200" s="497"/>
      <c r="X200" s="498"/>
      <c r="Y200" s="179"/>
    </row>
    <row r="201" spans="1:25" ht="100.5" customHeight="1" x14ac:dyDescent="0.2">
      <c r="A201" s="487" t="s">
        <v>467</v>
      </c>
      <c r="B201" s="218" t="s">
        <v>468</v>
      </c>
      <c r="C201" s="487" t="s">
        <v>469</v>
      </c>
      <c r="D201" s="487" t="s">
        <v>470</v>
      </c>
      <c r="E201" s="487" t="s">
        <v>470</v>
      </c>
      <c r="F201" s="487" t="s">
        <v>535</v>
      </c>
      <c r="G201" s="487"/>
      <c r="H201" s="487"/>
      <c r="I201" s="487"/>
      <c r="J201" s="487"/>
      <c r="K201" s="476" t="s">
        <v>131</v>
      </c>
      <c r="L201" s="494"/>
      <c r="M201" s="493"/>
      <c r="N201" s="493"/>
      <c r="O201" s="493"/>
      <c r="P201" s="495"/>
      <c r="Q201" s="496"/>
      <c r="R201" s="496"/>
      <c r="S201" s="497"/>
      <c r="T201" s="497"/>
      <c r="U201" s="497"/>
      <c r="V201" s="497"/>
      <c r="W201" s="497"/>
      <c r="X201" s="498"/>
      <c r="Y201" s="179"/>
    </row>
    <row r="202" spans="1:25" ht="93.75" customHeight="1" x14ac:dyDescent="0.2">
      <c r="A202" s="487" t="s">
        <v>467</v>
      </c>
      <c r="B202" s="218" t="s">
        <v>468</v>
      </c>
      <c r="C202" s="487" t="s">
        <v>469</v>
      </c>
      <c r="D202" s="487" t="s">
        <v>474</v>
      </c>
      <c r="E202" s="487" t="s">
        <v>541</v>
      </c>
      <c r="F202" s="487" t="s">
        <v>542</v>
      </c>
      <c r="G202" s="487"/>
      <c r="H202" s="487"/>
      <c r="I202" s="487"/>
      <c r="J202" s="495"/>
      <c r="K202" s="476" t="s">
        <v>131</v>
      </c>
      <c r="L202" s="494"/>
      <c r="M202" s="493"/>
      <c r="N202" s="493"/>
      <c r="O202" s="493"/>
      <c r="P202" s="495"/>
      <c r="Q202" s="496"/>
      <c r="R202" s="496"/>
      <c r="S202" s="497"/>
      <c r="T202" s="497"/>
      <c r="U202" s="497"/>
      <c r="V202" s="497"/>
      <c r="W202" s="497"/>
      <c r="X202" s="498"/>
      <c r="Y202" s="179"/>
    </row>
    <row r="203" spans="1:25" ht="96.75" customHeight="1" x14ac:dyDescent="0.2">
      <c r="A203" s="487" t="s">
        <v>467</v>
      </c>
      <c r="B203" s="218" t="s">
        <v>468</v>
      </c>
      <c r="C203" s="487" t="s">
        <v>469</v>
      </c>
      <c r="D203" s="487" t="s">
        <v>474</v>
      </c>
      <c r="E203" s="487" t="s">
        <v>543</v>
      </c>
      <c r="F203" s="487" t="s">
        <v>544</v>
      </c>
      <c r="G203" s="487"/>
      <c r="H203" s="487"/>
      <c r="I203" s="487"/>
      <c r="J203" s="476" t="s">
        <v>217</v>
      </c>
      <c r="K203" s="476" t="s">
        <v>131</v>
      </c>
      <c r="L203" s="494"/>
      <c r="M203" s="493"/>
      <c r="N203" s="493"/>
      <c r="O203" s="493"/>
      <c r="P203" s="495"/>
      <c r="Q203" s="496"/>
      <c r="R203" s="496"/>
      <c r="S203" s="497"/>
      <c r="T203" s="497"/>
      <c r="U203" s="497"/>
      <c r="V203" s="497"/>
      <c r="W203" s="497"/>
      <c r="X203" s="215"/>
      <c r="Y203" s="179"/>
    </row>
    <row r="204" spans="1:25" ht="94.5" x14ac:dyDescent="0.2">
      <c r="A204" s="487" t="s">
        <v>124</v>
      </c>
      <c r="B204" s="218" t="s">
        <v>550</v>
      </c>
      <c r="C204" s="487" t="s">
        <v>551</v>
      </c>
      <c r="D204" s="487" t="s">
        <v>552</v>
      </c>
      <c r="E204" s="487" t="s">
        <v>553</v>
      </c>
      <c r="F204" s="487" t="s">
        <v>554</v>
      </c>
      <c r="G204" s="487"/>
      <c r="H204" s="487"/>
      <c r="I204" s="487"/>
      <c r="J204" s="487"/>
      <c r="K204" s="487" t="s">
        <v>110</v>
      </c>
      <c r="L204" s="494"/>
      <c r="M204" s="493"/>
      <c r="N204" s="493"/>
      <c r="O204" s="493"/>
      <c r="P204" s="495"/>
      <c r="Q204" s="496"/>
      <c r="R204" s="496"/>
      <c r="S204" s="497"/>
      <c r="T204" s="497"/>
      <c r="U204" s="497"/>
      <c r="V204" s="497"/>
      <c r="W204" s="497"/>
      <c r="X204" s="212"/>
      <c r="Y204" s="179"/>
    </row>
    <row r="205" spans="1:25" ht="94.5" x14ac:dyDescent="0.2">
      <c r="A205" s="487" t="s">
        <v>124</v>
      </c>
      <c r="B205" s="218" t="s">
        <v>550</v>
      </c>
      <c r="C205" s="487" t="s">
        <v>551</v>
      </c>
      <c r="D205" s="487" t="s">
        <v>552</v>
      </c>
      <c r="E205" s="487" t="s">
        <v>553</v>
      </c>
      <c r="F205" s="487" t="s">
        <v>555</v>
      </c>
      <c r="G205" s="487"/>
      <c r="H205" s="487"/>
      <c r="I205" s="487"/>
      <c r="J205" s="487"/>
      <c r="K205" s="487" t="s">
        <v>110</v>
      </c>
      <c r="L205" s="215" t="s">
        <v>111</v>
      </c>
      <c r="M205" s="215" t="s">
        <v>556</v>
      </c>
      <c r="N205" s="478" t="s">
        <v>122</v>
      </c>
      <c r="O205" s="478" t="s">
        <v>144</v>
      </c>
      <c r="P205" s="476" t="s">
        <v>118</v>
      </c>
      <c r="Q205" s="215" t="s">
        <v>557</v>
      </c>
      <c r="R205" s="215" t="s">
        <v>558</v>
      </c>
      <c r="S205" s="497"/>
      <c r="T205" s="497"/>
      <c r="U205" s="497"/>
      <c r="V205" s="497"/>
      <c r="W205" s="212"/>
      <c r="X205" s="498"/>
      <c r="Y205" s="179"/>
    </row>
    <row r="206" spans="1:25" ht="101.25" customHeight="1" x14ac:dyDescent="0.2">
      <c r="A206" s="487" t="s">
        <v>124</v>
      </c>
      <c r="B206" s="218" t="s">
        <v>550</v>
      </c>
      <c r="C206" s="487" t="s">
        <v>551</v>
      </c>
      <c r="D206" s="487" t="s">
        <v>552</v>
      </c>
      <c r="E206" s="487" t="s">
        <v>553</v>
      </c>
      <c r="F206" s="487" t="s">
        <v>564</v>
      </c>
      <c r="G206" s="218"/>
      <c r="H206" s="218"/>
      <c r="I206" s="218"/>
      <c r="J206" s="218"/>
      <c r="K206" s="476" t="s">
        <v>110</v>
      </c>
      <c r="L206" s="218"/>
      <c r="M206" s="218"/>
      <c r="N206" s="218"/>
      <c r="O206" s="218"/>
      <c r="P206" s="218"/>
      <c r="Q206" s="218"/>
      <c r="R206" s="218"/>
      <c r="S206" s="216"/>
      <c r="T206" s="216"/>
      <c r="U206" s="497"/>
      <c r="V206" s="497"/>
      <c r="W206" s="497"/>
      <c r="X206" s="498"/>
      <c r="Y206" s="179"/>
    </row>
    <row r="207" spans="1:25" ht="86.25" customHeight="1" x14ac:dyDescent="0.2">
      <c r="A207" s="487" t="s">
        <v>124</v>
      </c>
      <c r="B207" s="218" t="s">
        <v>550</v>
      </c>
      <c r="C207" s="487" t="s">
        <v>551</v>
      </c>
      <c r="D207" s="487" t="s">
        <v>565</v>
      </c>
      <c r="E207" s="487" t="s">
        <v>566</v>
      </c>
      <c r="F207" s="487" t="s">
        <v>567</v>
      </c>
      <c r="G207" s="215"/>
      <c r="H207" s="215"/>
      <c r="I207" s="215"/>
      <c r="J207" s="495"/>
      <c r="K207" s="476" t="s">
        <v>110</v>
      </c>
      <c r="L207" s="494"/>
      <c r="M207" s="493"/>
      <c r="N207" s="493"/>
      <c r="O207" s="493"/>
      <c r="P207" s="495"/>
      <c r="Q207" s="496"/>
      <c r="R207" s="496"/>
      <c r="S207" s="497"/>
      <c r="T207" s="497"/>
      <c r="U207" s="497"/>
      <c r="V207" s="497"/>
      <c r="W207" s="212"/>
      <c r="X207" s="498"/>
      <c r="Y207" s="179"/>
    </row>
    <row r="208" spans="1:25" ht="70.5" customHeight="1" x14ac:dyDescent="0.2">
      <c r="A208" s="487" t="s">
        <v>124</v>
      </c>
      <c r="B208" s="218" t="s">
        <v>550</v>
      </c>
      <c r="C208" s="487" t="s">
        <v>551</v>
      </c>
      <c r="D208" s="487" t="s">
        <v>565</v>
      </c>
      <c r="E208" s="487" t="s">
        <v>566</v>
      </c>
      <c r="F208" s="487" t="s">
        <v>568</v>
      </c>
      <c r="G208" s="215"/>
      <c r="H208" s="215"/>
      <c r="I208" s="215"/>
      <c r="J208" s="476"/>
      <c r="K208" s="476" t="s">
        <v>110</v>
      </c>
      <c r="L208" s="215"/>
      <c r="M208" s="215"/>
      <c r="N208" s="478"/>
      <c r="O208" s="478"/>
      <c r="P208" s="476"/>
      <c r="Q208" s="215"/>
      <c r="R208" s="215"/>
      <c r="S208" s="212"/>
      <c r="T208" s="212"/>
      <c r="U208" s="212"/>
      <c r="V208" s="212"/>
      <c r="W208" s="497"/>
      <c r="X208" s="498"/>
      <c r="Y208" s="179"/>
    </row>
    <row r="209" spans="1:25" ht="157.5" x14ac:dyDescent="0.2">
      <c r="A209" s="487" t="s">
        <v>124</v>
      </c>
      <c r="B209" s="218" t="s">
        <v>550</v>
      </c>
      <c r="C209" s="487" t="s">
        <v>551</v>
      </c>
      <c r="D209" s="487" t="s">
        <v>565</v>
      </c>
      <c r="E209" s="487" t="s">
        <v>566</v>
      </c>
      <c r="F209" s="487" t="s">
        <v>569</v>
      </c>
      <c r="G209" s="215"/>
      <c r="H209" s="215"/>
      <c r="I209" s="215"/>
      <c r="J209" s="495"/>
      <c r="K209" s="476" t="s">
        <v>110</v>
      </c>
      <c r="L209" s="494"/>
      <c r="M209" s="493"/>
      <c r="N209" s="493"/>
      <c r="O209" s="493"/>
      <c r="P209" s="495"/>
      <c r="Q209" s="496"/>
      <c r="R209" s="496"/>
      <c r="S209" s="497"/>
      <c r="T209" s="497"/>
      <c r="U209" s="497"/>
      <c r="V209" s="497"/>
      <c r="W209" s="497"/>
      <c r="X209" s="498"/>
      <c r="Y209" s="179"/>
    </row>
    <row r="210" spans="1:25" ht="84" customHeight="1" x14ac:dyDescent="0.2">
      <c r="A210" s="487" t="s">
        <v>124</v>
      </c>
      <c r="B210" s="218" t="s">
        <v>550</v>
      </c>
      <c r="C210" s="487" t="s">
        <v>551</v>
      </c>
      <c r="D210" s="487" t="s">
        <v>565</v>
      </c>
      <c r="E210" s="487" t="s">
        <v>566</v>
      </c>
      <c r="F210" s="487" t="s">
        <v>570</v>
      </c>
      <c r="G210" s="215"/>
      <c r="H210" s="215"/>
      <c r="I210" s="215"/>
      <c r="J210" s="495"/>
      <c r="K210" s="476" t="s">
        <v>110</v>
      </c>
      <c r="L210" s="494"/>
      <c r="M210" s="493"/>
      <c r="N210" s="493"/>
      <c r="O210" s="493"/>
      <c r="P210" s="495"/>
      <c r="Q210" s="496"/>
      <c r="R210" s="496"/>
      <c r="S210" s="497"/>
      <c r="T210" s="497"/>
      <c r="U210" s="497"/>
      <c r="V210" s="497"/>
      <c r="W210" s="497"/>
      <c r="X210" s="498"/>
      <c r="Y210" s="179"/>
    </row>
    <row r="211" spans="1:25" ht="126.75" customHeight="1" x14ac:dyDescent="0.2">
      <c r="A211" s="487" t="s">
        <v>124</v>
      </c>
      <c r="B211" s="218" t="s">
        <v>550</v>
      </c>
      <c r="C211" s="487" t="s">
        <v>551</v>
      </c>
      <c r="D211" s="487" t="s">
        <v>552</v>
      </c>
      <c r="E211" s="487" t="s">
        <v>571</v>
      </c>
      <c r="F211" s="487" t="s">
        <v>572</v>
      </c>
      <c r="G211" s="487"/>
      <c r="H211" s="487"/>
      <c r="I211" s="487"/>
      <c r="J211" s="495"/>
      <c r="K211" s="476" t="s">
        <v>110</v>
      </c>
      <c r="L211" s="494"/>
      <c r="M211" s="493"/>
      <c r="N211" s="493"/>
      <c r="O211" s="493"/>
      <c r="P211" s="495"/>
      <c r="Q211" s="496"/>
      <c r="R211" s="496"/>
      <c r="S211" s="497"/>
      <c r="T211" s="497"/>
      <c r="U211" s="497"/>
      <c r="V211" s="497"/>
      <c r="W211" s="497"/>
      <c r="X211" s="498"/>
      <c r="Y211" s="179"/>
    </row>
    <row r="212" spans="1:25" ht="78.75" x14ac:dyDescent="0.2">
      <c r="A212" s="487" t="s">
        <v>124</v>
      </c>
      <c r="B212" s="218" t="s">
        <v>550</v>
      </c>
      <c r="C212" s="487" t="s">
        <v>551</v>
      </c>
      <c r="D212" s="487" t="s">
        <v>552</v>
      </c>
      <c r="E212" s="487" t="s">
        <v>552</v>
      </c>
      <c r="F212" s="487" t="s">
        <v>573</v>
      </c>
      <c r="G212" s="487"/>
      <c r="H212" s="487"/>
      <c r="I212" s="487"/>
      <c r="J212" s="495"/>
      <c r="K212" s="476" t="s">
        <v>110</v>
      </c>
      <c r="L212" s="494"/>
      <c r="M212" s="493"/>
      <c r="N212" s="493"/>
      <c r="O212" s="493"/>
      <c r="P212" s="495"/>
      <c r="Q212" s="496"/>
      <c r="R212" s="496"/>
      <c r="S212" s="497"/>
      <c r="T212" s="497"/>
      <c r="U212" s="497"/>
      <c r="V212" s="497"/>
      <c r="W212" s="497"/>
      <c r="X212" s="498"/>
      <c r="Y212" s="179"/>
    </row>
    <row r="213" spans="1:25" ht="72.75" customHeight="1" x14ac:dyDescent="0.2">
      <c r="A213" s="487" t="s">
        <v>124</v>
      </c>
      <c r="B213" s="218" t="s">
        <v>550</v>
      </c>
      <c r="C213" s="487" t="s">
        <v>551</v>
      </c>
      <c r="D213" s="487" t="s">
        <v>552</v>
      </c>
      <c r="E213" s="487" t="s">
        <v>574</v>
      </c>
      <c r="F213" s="487" t="s">
        <v>575</v>
      </c>
      <c r="G213" s="487"/>
      <c r="H213" s="487"/>
      <c r="I213" s="487"/>
      <c r="J213" s="495"/>
      <c r="K213" s="476" t="s">
        <v>110</v>
      </c>
      <c r="L213" s="494"/>
      <c r="M213" s="493"/>
      <c r="N213" s="493"/>
      <c r="O213" s="493"/>
      <c r="P213" s="495"/>
      <c r="Q213" s="496"/>
      <c r="R213" s="496"/>
      <c r="S213" s="497"/>
      <c r="T213" s="497"/>
      <c r="U213" s="497"/>
      <c r="V213" s="497"/>
      <c r="W213" s="497"/>
      <c r="X213" s="498"/>
      <c r="Y213" s="179"/>
    </row>
    <row r="214" spans="1:25" ht="115.5" customHeight="1" x14ac:dyDescent="0.2">
      <c r="A214" s="487" t="s">
        <v>124</v>
      </c>
      <c r="B214" s="218" t="s">
        <v>550</v>
      </c>
      <c r="C214" s="487" t="s">
        <v>551</v>
      </c>
      <c r="D214" s="487" t="s">
        <v>552</v>
      </c>
      <c r="E214" s="487" t="s">
        <v>576</v>
      </c>
      <c r="F214" s="487" t="s">
        <v>577</v>
      </c>
      <c r="G214" s="487"/>
      <c r="H214" s="487"/>
      <c r="I214" s="487"/>
      <c r="J214" s="495"/>
      <c r="K214" s="476" t="s">
        <v>110</v>
      </c>
      <c r="L214" s="494"/>
      <c r="M214" s="493"/>
      <c r="N214" s="493"/>
      <c r="O214" s="493"/>
      <c r="P214" s="495"/>
      <c r="Q214" s="496"/>
      <c r="R214" s="496"/>
      <c r="S214" s="497"/>
      <c r="T214" s="497"/>
      <c r="U214" s="497"/>
      <c r="V214" s="497"/>
      <c r="W214" s="497"/>
      <c r="X214" s="215"/>
      <c r="Y214" s="179"/>
    </row>
    <row r="215" spans="1:25" ht="104.25" customHeight="1" x14ac:dyDescent="0.2">
      <c r="A215" s="487" t="s">
        <v>124</v>
      </c>
      <c r="B215" s="218" t="s">
        <v>550</v>
      </c>
      <c r="C215" s="487" t="s">
        <v>551</v>
      </c>
      <c r="D215" s="487" t="s">
        <v>552</v>
      </c>
      <c r="E215" s="487" t="s">
        <v>576</v>
      </c>
      <c r="F215" s="487" t="s">
        <v>578</v>
      </c>
      <c r="G215" s="487"/>
      <c r="H215" s="487"/>
      <c r="I215" s="487"/>
      <c r="J215" s="495"/>
      <c r="K215" s="476" t="s">
        <v>110</v>
      </c>
      <c r="L215" s="494"/>
      <c r="M215" s="493"/>
      <c r="N215" s="493"/>
      <c r="O215" s="493"/>
      <c r="P215" s="495"/>
      <c r="Q215" s="496"/>
      <c r="R215" s="496"/>
      <c r="S215" s="497"/>
      <c r="T215" s="497"/>
      <c r="U215" s="497"/>
      <c r="V215" s="497"/>
      <c r="W215" s="497"/>
      <c r="X215" s="215"/>
      <c r="Y215" s="179"/>
    </row>
    <row r="216" spans="1:25" ht="173.25" x14ac:dyDescent="0.2">
      <c r="A216" s="487" t="s">
        <v>338</v>
      </c>
      <c r="B216" s="218" t="s">
        <v>579</v>
      </c>
      <c r="C216" s="487" t="s">
        <v>580</v>
      </c>
      <c r="D216" s="487" t="s">
        <v>581</v>
      </c>
      <c r="E216" s="487" t="s">
        <v>582</v>
      </c>
      <c r="F216" s="487" t="s">
        <v>583</v>
      </c>
      <c r="G216" s="487"/>
      <c r="H216" s="487"/>
      <c r="I216" s="487"/>
      <c r="J216" s="487"/>
      <c r="K216" s="487" t="s">
        <v>584</v>
      </c>
      <c r="L216" s="487"/>
      <c r="M216" s="487"/>
      <c r="N216" s="487"/>
      <c r="O216" s="487"/>
      <c r="P216" s="487"/>
      <c r="Q216" s="496"/>
      <c r="R216" s="496"/>
      <c r="S216" s="497"/>
      <c r="T216" s="497"/>
      <c r="U216" s="497"/>
      <c r="V216" s="497"/>
      <c r="W216" s="497"/>
      <c r="X216" s="215"/>
      <c r="Y216" s="179"/>
    </row>
    <row r="217" spans="1:25" ht="65.25" customHeight="1" x14ac:dyDescent="0.2">
      <c r="A217" s="487" t="s">
        <v>338</v>
      </c>
      <c r="B217" s="218" t="s">
        <v>579</v>
      </c>
      <c r="C217" s="487" t="s">
        <v>580</v>
      </c>
      <c r="D217" s="487" t="s">
        <v>581</v>
      </c>
      <c r="E217" s="487" t="s">
        <v>582</v>
      </c>
      <c r="F217" s="487" t="s">
        <v>585</v>
      </c>
      <c r="G217" s="487"/>
      <c r="H217" s="487"/>
      <c r="I217" s="487"/>
      <c r="J217" s="487"/>
      <c r="K217" s="487" t="s">
        <v>584</v>
      </c>
      <c r="L217" s="487"/>
      <c r="M217" s="487"/>
      <c r="N217" s="487"/>
      <c r="O217" s="487"/>
      <c r="P217" s="487"/>
      <c r="Q217" s="496"/>
      <c r="R217" s="496"/>
      <c r="S217" s="497"/>
      <c r="T217" s="497"/>
      <c r="U217" s="497"/>
      <c r="V217" s="497"/>
      <c r="W217" s="497"/>
      <c r="X217" s="215"/>
      <c r="Y217" s="179"/>
    </row>
    <row r="218" spans="1:25" ht="110.25" x14ac:dyDescent="0.2">
      <c r="A218" s="487" t="s">
        <v>338</v>
      </c>
      <c r="B218" s="218" t="s">
        <v>579</v>
      </c>
      <c r="C218" s="487" t="s">
        <v>580</v>
      </c>
      <c r="D218" s="487" t="s">
        <v>581</v>
      </c>
      <c r="E218" s="487" t="s">
        <v>586</v>
      </c>
      <c r="F218" s="487" t="s">
        <v>587</v>
      </c>
      <c r="G218" s="487"/>
      <c r="H218" s="487"/>
      <c r="I218" s="487"/>
      <c r="J218" s="487"/>
      <c r="K218" s="487" t="s">
        <v>584</v>
      </c>
      <c r="L218" s="487"/>
      <c r="M218" s="487"/>
      <c r="N218" s="487"/>
      <c r="O218" s="487"/>
      <c r="P218" s="487"/>
      <c r="Q218" s="496"/>
      <c r="R218" s="496"/>
      <c r="S218" s="497"/>
      <c r="T218" s="497"/>
      <c r="U218" s="497"/>
      <c r="V218" s="497"/>
      <c r="W218" s="497"/>
      <c r="X218" s="215"/>
      <c r="Y218" s="179"/>
    </row>
    <row r="219" spans="1:25" ht="110.25" x14ac:dyDescent="0.2">
      <c r="A219" s="487" t="s">
        <v>338</v>
      </c>
      <c r="B219" s="218" t="s">
        <v>579</v>
      </c>
      <c r="C219" s="487" t="s">
        <v>580</v>
      </c>
      <c r="D219" s="487" t="s">
        <v>581</v>
      </c>
      <c r="E219" s="487" t="s">
        <v>586</v>
      </c>
      <c r="F219" s="487" t="s">
        <v>588</v>
      </c>
      <c r="G219" s="487"/>
      <c r="H219" s="487"/>
      <c r="I219" s="487"/>
      <c r="J219" s="487"/>
      <c r="K219" s="487" t="s">
        <v>584</v>
      </c>
      <c r="L219" s="487"/>
      <c r="M219" s="487"/>
      <c r="N219" s="487"/>
      <c r="O219" s="487"/>
      <c r="P219" s="487"/>
      <c r="Q219" s="496"/>
      <c r="R219" s="496"/>
      <c r="S219" s="497"/>
      <c r="T219" s="497"/>
      <c r="U219" s="497"/>
      <c r="V219" s="497"/>
      <c r="W219" s="497"/>
      <c r="X219" s="498"/>
      <c r="Y219" s="179"/>
    </row>
    <row r="220" spans="1:25" ht="78.75" x14ac:dyDescent="0.2">
      <c r="A220" s="487" t="s">
        <v>338</v>
      </c>
      <c r="B220" s="218" t="s">
        <v>579</v>
      </c>
      <c r="C220" s="487" t="s">
        <v>580</v>
      </c>
      <c r="D220" s="487" t="s">
        <v>341</v>
      </c>
      <c r="E220" s="487" t="s">
        <v>433</v>
      </c>
      <c r="F220" s="487" t="s">
        <v>434</v>
      </c>
      <c r="G220" s="487"/>
      <c r="H220" s="487"/>
      <c r="I220" s="487"/>
      <c r="J220" s="487" t="s">
        <v>589</v>
      </c>
      <c r="K220" s="487" t="s">
        <v>584</v>
      </c>
      <c r="L220" s="487"/>
      <c r="M220" s="487"/>
      <c r="N220" s="487"/>
      <c r="O220" s="487"/>
      <c r="P220" s="487"/>
      <c r="Q220" s="496"/>
      <c r="R220" s="496"/>
      <c r="S220" s="497"/>
      <c r="T220" s="497"/>
      <c r="U220" s="497"/>
      <c r="V220" s="497"/>
      <c r="W220" s="497"/>
      <c r="X220" s="498"/>
      <c r="Y220" s="179"/>
    </row>
    <row r="221" spans="1:25" ht="78.75" x14ac:dyDescent="0.2">
      <c r="A221" s="487" t="s">
        <v>338</v>
      </c>
      <c r="B221" s="218" t="s">
        <v>579</v>
      </c>
      <c r="C221" s="487" t="s">
        <v>580</v>
      </c>
      <c r="D221" s="487" t="s">
        <v>581</v>
      </c>
      <c r="E221" s="487" t="s">
        <v>590</v>
      </c>
      <c r="F221" s="487" t="s">
        <v>591</v>
      </c>
      <c r="G221" s="487"/>
      <c r="H221" s="487"/>
      <c r="I221" s="487"/>
      <c r="J221" s="487"/>
      <c r="K221" s="487" t="s">
        <v>584</v>
      </c>
      <c r="L221" s="487"/>
      <c r="M221" s="487"/>
      <c r="N221" s="487"/>
      <c r="O221" s="487"/>
      <c r="P221" s="487"/>
      <c r="Q221" s="496"/>
      <c r="R221" s="496"/>
      <c r="S221" s="497"/>
      <c r="T221" s="497"/>
      <c r="U221" s="497"/>
      <c r="V221" s="497"/>
      <c r="W221" s="497"/>
      <c r="X221" s="498"/>
      <c r="Y221" s="179"/>
    </row>
    <row r="222" spans="1:25" ht="68.25" customHeight="1" x14ac:dyDescent="0.2">
      <c r="A222" s="487" t="s">
        <v>338</v>
      </c>
      <c r="B222" s="218" t="s">
        <v>579</v>
      </c>
      <c r="C222" s="487" t="s">
        <v>580</v>
      </c>
      <c r="D222" s="487" t="s">
        <v>581</v>
      </c>
      <c r="E222" s="487" t="s">
        <v>590</v>
      </c>
      <c r="F222" s="487" t="s">
        <v>593</v>
      </c>
      <c r="G222" s="487"/>
      <c r="H222" s="487"/>
      <c r="I222" s="487"/>
      <c r="J222" s="487"/>
      <c r="K222" s="487" t="s">
        <v>584</v>
      </c>
      <c r="L222" s="487"/>
      <c r="M222" s="487"/>
      <c r="N222" s="487"/>
      <c r="O222" s="487"/>
      <c r="P222" s="487"/>
      <c r="Q222" s="496"/>
      <c r="R222" s="496"/>
      <c r="S222" s="497"/>
      <c r="T222" s="497"/>
      <c r="U222" s="497"/>
      <c r="V222" s="497"/>
      <c r="W222" s="497"/>
      <c r="X222" s="498"/>
      <c r="Y222" s="179"/>
    </row>
    <row r="223" spans="1:25" ht="84.75" customHeight="1" x14ac:dyDescent="0.2">
      <c r="A223" s="487" t="s">
        <v>338</v>
      </c>
      <c r="B223" s="218" t="s">
        <v>594</v>
      </c>
      <c r="C223" s="487" t="s">
        <v>580</v>
      </c>
      <c r="D223" s="487" t="s">
        <v>581</v>
      </c>
      <c r="E223" s="487" t="s">
        <v>595</v>
      </c>
      <c r="F223" s="487" t="s">
        <v>596</v>
      </c>
      <c r="G223" s="487"/>
      <c r="H223" s="487"/>
      <c r="I223" s="487"/>
      <c r="J223" s="487" t="s">
        <v>597</v>
      </c>
      <c r="K223" s="487" t="s">
        <v>584</v>
      </c>
      <c r="L223" s="487"/>
      <c r="M223" s="487"/>
      <c r="N223" s="487"/>
      <c r="O223" s="487"/>
      <c r="P223" s="487"/>
      <c r="Q223" s="496"/>
      <c r="R223" s="496"/>
      <c r="S223" s="497"/>
      <c r="T223" s="497"/>
      <c r="U223" s="497"/>
      <c r="V223" s="497"/>
      <c r="W223" s="497"/>
      <c r="X223" s="498"/>
      <c r="Y223" s="179"/>
    </row>
    <row r="224" spans="1:25" ht="94.5" x14ac:dyDescent="0.2">
      <c r="A224" s="487" t="s">
        <v>338</v>
      </c>
      <c r="B224" s="218" t="s">
        <v>594</v>
      </c>
      <c r="C224" s="487" t="s">
        <v>580</v>
      </c>
      <c r="D224" s="487" t="s">
        <v>581</v>
      </c>
      <c r="E224" s="487" t="s">
        <v>595</v>
      </c>
      <c r="F224" s="487" t="s">
        <v>598</v>
      </c>
      <c r="G224" s="487"/>
      <c r="H224" s="487"/>
      <c r="I224" s="487"/>
      <c r="J224" s="487" t="s">
        <v>599</v>
      </c>
      <c r="K224" s="487" t="s">
        <v>584</v>
      </c>
      <c r="L224" s="487"/>
      <c r="M224" s="487"/>
      <c r="N224" s="493"/>
      <c r="O224" s="493"/>
      <c r="P224" s="495"/>
      <c r="Q224" s="496"/>
      <c r="R224" s="496"/>
      <c r="S224" s="497"/>
      <c r="T224" s="497"/>
      <c r="U224" s="497"/>
      <c r="V224" s="497"/>
      <c r="W224" s="497"/>
      <c r="X224" s="498"/>
      <c r="Y224" s="179"/>
    </row>
    <row r="225" spans="1:25" ht="84.75" customHeight="1" x14ac:dyDescent="0.2">
      <c r="A225" s="487" t="s">
        <v>338</v>
      </c>
      <c r="B225" s="218" t="s">
        <v>594</v>
      </c>
      <c r="C225" s="487" t="s">
        <v>580</v>
      </c>
      <c r="D225" s="487" t="s">
        <v>581</v>
      </c>
      <c r="E225" s="487" t="s">
        <v>595</v>
      </c>
      <c r="F225" s="487" t="s">
        <v>600</v>
      </c>
      <c r="G225" s="487"/>
      <c r="H225" s="487"/>
      <c r="I225" s="487"/>
      <c r="J225" s="487" t="s">
        <v>599</v>
      </c>
      <c r="K225" s="487" t="s">
        <v>584</v>
      </c>
      <c r="L225" s="487"/>
      <c r="M225" s="487"/>
      <c r="N225" s="493"/>
      <c r="O225" s="493"/>
      <c r="P225" s="495"/>
      <c r="Q225" s="496"/>
      <c r="R225" s="496"/>
      <c r="S225" s="497"/>
      <c r="T225" s="497"/>
      <c r="U225" s="497"/>
      <c r="V225" s="497"/>
      <c r="W225" s="497"/>
      <c r="X225" s="498"/>
      <c r="Y225" s="179"/>
    </row>
    <row r="226" spans="1:25" ht="72" customHeight="1" x14ac:dyDescent="0.2">
      <c r="A226" s="487" t="s">
        <v>338</v>
      </c>
      <c r="B226" s="218" t="s">
        <v>594</v>
      </c>
      <c r="C226" s="487" t="s">
        <v>580</v>
      </c>
      <c r="D226" s="487" t="s">
        <v>581</v>
      </c>
      <c r="E226" s="487" t="s">
        <v>595</v>
      </c>
      <c r="F226" s="487" t="s">
        <v>601</v>
      </c>
      <c r="G226" s="487"/>
      <c r="H226" s="487"/>
      <c r="I226" s="487"/>
      <c r="J226" s="487" t="s">
        <v>597</v>
      </c>
      <c r="K226" s="487" t="s">
        <v>584</v>
      </c>
      <c r="L226" s="487"/>
      <c r="M226" s="487"/>
      <c r="N226" s="493"/>
      <c r="O226" s="493"/>
      <c r="P226" s="495"/>
      <c r="Q226" s="496"/>
      <c r="R226" s="496"/>
      <c r="S226" s="497"/>
      <c r="T226" s="497"/>
      <c r="U226" s="497"/>
      <c r="V226" s="497"/>
      <c r="W226" s="497"/>
      <c r="X226" s="498"/>
      <c r="Y226" s="179"/>
    </row>
    <row r="227" spans="1:25" ht="71.25" customHeight="1" x14ac:dyDescent="0.2">
      <c r="A227" s="487" t="s">
        <v>338</v>
      </c>
      <c r="B227" s="218" t="s">
        <v>579</v>
      </c>
      <c r="C227" s="487" t="s">
        <v>580</v>
      </c>
      <c r="D227" s="487" t="s">
        <v>581</v>
      </c>
      <c r="E227" s="487" t="s">
        <v>581</v>
      </c>
      <c r="F227" s="487" t="s">
        <v>602</v>
      </c>
      <c r="G227" s="487"/>
      <c r="H227" s="487"/>
      <c r="I227" s="487"/>
      <c r="J227" s="487" t="s">
        <v>603</v>
      </c>
      <c r="K227" s="487" t="s">
        <v>584</v>
      </c>
      <c r="L227" s="494"/>
      <c r="M227" s="493"/>
      <c r="N227" s="493"/>
      <c r="O227" s="493"/>
      <c r="P227" s="495"/>
      <c r="Q227" s="496"/>
      <c r="R227" s="496"/>
      <c r="S227" s="497"/>
      <c r="T227" s="497"/>
      <c r="U227" s="497"/>
      <c r="V227" s="497"/>
      <c r="W227" s="215"/>
      <c r="X227" s="498"/>
      <c r="Y227" s="179"/>
    </row>
    <row r="228" spans="1:25" ht="72.75" customHeight="1" x14ac:dyDescent="0.2">
      <c r="A228" s="487" t="s">
        <v>338</v>
      </c>
      <c r="B228" s="218" t="s">
        <v>579</v>
      </c>
      <c r="C228" s="487" t="s">
        <v>580</v>
      </c>
      <c r="D228" s="487" t="s">
        <v>581</v>
      </c>
      <c r="E228" s="487" t="s">
        <v>604</v>
      </c>
      <c r="F228" s="487" t="s">
        <v>605</v>
      </c>
      <c r="G228" s="487"/>
      <c r="H228" s="487"/>
      <c r="I228" s="487"/>
      <c r="J228" s="476" t="s">
        <v>606</v>
      </c>
      <c r="K228" s="476" t="s">
        <v>235</v>
      </c>
      <c r="L228" s="215" t="s">
        <v>207</v>
      </c>
      <c r="M228" s="215" t="s">
        <v>1297</v>
      </c>
      <c r="N228" s="478" t="s">
        <v>1298</v>
      </c>
      <c r="O228" s="478" t="s">
        <v>1299</v>
      </c>
      <c r="P228" s="476" t="s">
        <v>118</v>
      </c>
      <c r="Q228" s="215" t="s">
        <v>607</v>
      </c>
      <c r="R228" s="215"/>
      <c r="S228" s="215"/>
      <c r="T228" s="215"/>
      <c r="U228" s="215"/>
      <c r="V228" s="215"/>
      <c r="W228" s="212"/>
      <c r="X228" s="498"/>
      <c r="Y228" s="179"/>
    </row>
    <row r="229" spans="1:25" ht="72.75" customHeight="1" x14ac:dyDescent="0.2">
      <c r="A229" s="487" t="s">
        <v>338</v>
      </c>
      <c r="B229" s="218" t="s">
        <v>579</v>
      </c>
      <c r="C229" s="487" t="s">
        <v>580</v>
      </c>
      <c r="D229" s="487" t="s">
        <v>581</v>
      </c>
      <c r="E229" s="487" t="s">
        <v>611</v>
      </c>
      <c r="F229" s="487" t="s">
        <v>612</v>
      </c>
      <c r="G229" s="487"/>
      <c r="H229" s="487"/>
      <c r="I229" s="487"/>
      <c r="J229" s="495"/>
      <c r="K229" s="476" t="s">
        <v>235</v>
      </c>
      <c r="L229" s="494"/>
      <c r="M229" s="493"/>
      <c r="N229" s="493"/>
      <c r="O229" s="493"/>
      <c r="P229" s="495"/>
      <c r="Q229" s="496"/>
      <c r="R229" s="496"/>
      <c r="S229" s="497"/>
      <c r="T229" s="497"/>
      <c r="U229" s="497"/>
      <c r="V229" s="497"/>
      <c r="W229" s="497"/>
      <c r="X229" s="212"/>
      <c r="Y229" s="179"/>
    </row>
    <row r="230" spans="1:25" ht="72.75" customHeight="1" x14ac:dyDescent="0.2">
      <c r="A230" s="487" t="s">
        <v>613</v>
      </c>
      <c r="B230" s="487" t="s">
        <v>614</v>
      </c>
      <c r="C230" s="487" t="s">
        <v>615</v>
      </c>
      <c r="D230" s="487" t="s">
        <v>616</v>
      </c>
      <c r="E230" s="487" t="s">
        <v>617</v>
      </c>
      <c r="F230" s="487" t="s">
        <v>626</v>
      </c>
      <c r="G230" s="487"/>
      <c r="H230" s="487"/>
      <c r="I230" s="487"/>
      <c r="J230" s="487" t="s">
        <v>620</v>
      </c>
      <c r="K230" s="476" t="s">
        <v>235</v>
      </c>
      <c r="L230" s="215" t="s">
        <v>621</v>
      </c>
      <c r="M230" s="215" t="s">
        <v>622</v>
      </c>
      <c r="N230" s="478" t="s">
        <v>623</v>
      </c>
      <c r="O230" s="478" t="s">
        <v>1301</v>
      </c>
      <c r="P230" s="476" t="s">
        <v>118</v>
      </c>
      <c r="Q230" s="215" t="s">
        <v>624</v>
      </c>
      <c r="R230" s="215" t="s">
        <v>625</v>
      </c>
      <c r="S230" s="497"/>
      <c r="T230" s="497"/>
      <c r="U230" s="497"/>
      <c r="V230" s="497"/>
      <c r="W230" s="497"/>
      <c r="X230" s="212"/>
      <c r="Y230" s="179"/>
    </row>
    <row r="231" spans="1:25" ht="81.75" customHeight="1" x14ac:dyDescent="0.2">
      <c r="A231" s="487" t="s">
        <v>613</v>
      </c>
      <c r="B231" s="487" t="s">
        <v>614</v>
      </c>
      <c r="C231" s="487" t="s">
        <v>615</v>
      </c>
      <c r="D231" s="487" t="s">
        <v>616</v>
      </c>
      <c r="E231" s="487" t="s">
        <v>627</v>
      </c>
      <c r="F231" s="487" t="s">
        <v>628</v>
      </c>
      <c r="G231" s="487"/>
      <c r="H231" s="487"/>
      <c r="I231" s="487"/>
      <c r="J231" s="487"/>
      <c r="K231" s="487" t="s">
        <v>235</v>
      </c>
      <c r="L231" s="494"/>
      <c r="M231" s="493"/>
      <c r="N231" s="493"/>
      <c r="O231" s="493"/>
      <c r="P231" s="495"/>
      <c r="Q231" s="496"/>
      <c r="R231" s="496"/>
      <c r="S231" s="497"/>
      <c r="T231" s="497"/>
      <c r="U231" s="497"/>
      <c r="V231" s="497"/>
      <c r="W231" s="497"/>
      <c r="X231" s="498"/>
      <c r="Y231" s="179"/>
    </row>
    <row r="232" spans="1:25" ht="90.75" customHeight="1" x14ac:dyDescent="0.2">
      <c r="A232" s="487" t="s">
        <v>613</v>
      </c>
      <c r="B232" s="487" t="s">
        <v>614</v>
      </c>
      <c r="C232" s="487" t="s">
        <v>615</v>
      </c>
      <c r="D232" s="487" t="s">
        <v>616</v>
      </c>
      <c r="E232" s="487" t="s">
        <v>627</v>
      </c>
      <c r="F232" s="487" t="s">
        <v>631</v>
      </c>
      <c r="G232" s="487"/>
      <c r="H232" s="487"/>
      <c r="I232" s="487"/>
      <c r="J232" s="487" t="s">
        <v>632</v>
      </c>
      <c r="K232" s="487" t="s">
        <v>235</v>
      </c>
      <c r="L232" s="215" t="s">
        <v>621</v>
      </c>
      <c r="M232" s="215" t="s">
        <v>622</v>
      </c>
      <c r="N232" s="478" t="s">
        <v>623</v>
      </c>
      <c r="O232" s="478" t="s">
        <v>1301</v>
      </c>
      <c r="P232" s="476" t="s">
        <v>118</v>
      </c>
      <c r="Q232" s="215" t="s">
        <v>624</v>
      </c>
      <c r="R232" s="215" t="s">
        <v>625</v>
      </c>
      <c r="S232" s="497"/>
      <c r="T232" s="497"/>
      <c r="U232" s="497"/>
      <c r="V232" s="497"/>
      <c r="W232" s="497"/>
      <c r="X232" s="212"/>
      <c r="Y232" s="179"/>
    </row>
    <row r="233" spans="1:25" ht="141.75" x14ac:dyDescent="0.2">
      <c r="A233" s="487" t="s">
        <v>613</v>
      </c>
      <c r="B233" s="487" t="s">
        <v>614</v>
      </c>
      <c r="C233" s="487" t="s">
        <v>615</v>
      </c>
      <c r="D233" s="487" t="s">
        <v>641</v>
      </c>
      <c r="E233" s="487" t="s">
        <v>634</v>
      </c>
      <c r="F233" s="487" t="s">
        <v>642</v>
      </c>
      <c r="G233" s="487"/>
      <c r="H233" s="487"/>
      <c r="I233" s="478"/>
      <c r="J233" s="487" t="s">
        <v>620</v>
      </c>
      <c r="K233" s="476" t="s">
        <v>235</v>
      </c>
      <c r="L233" s="215" t="s">
        <v>207</v>
      </c>
      <c r="M233" s="215" t="s">
        <v>1303</v>
      </c>
      <c r="N233" s="478" t="s">
        <v>643</v>
      </c>
      <c r="O233" s="478" t="s">
        <v>1304</v>
      </c>
      <c r="P233" s="476" t="s">
        <v>396</v>
      </c>
      <c r="Q233" s="215"/>
      <c r="R233" s="215"/>
      <c r="S233" s="215"/>
      <c r="T233" s="215"/>
      <c r="U233" s="215"/>
      <c r="V233" s="215"/>
      <c r="W233" s="215"/>
      <c r="X233" s="212"/>
      <c r="Y233" s="179"/>
    </row>
    <row r="234" spans="1:25" ht="141.75" x14ac:dyDescent="0.2">
      <c r="A234" s="487" t="s">
        <v>613</v>
      </c>
      <c r="B234" s="487" t="s">
        <v>614</v>
      </c>
      <c r="C234" s="487" t="s">
        <v>615</v>
      </c>
      <c r="D234" s="487" t="s">
        <v>641</v>
      </c>
      <c r="E234" s="487" t="s">
        <v>634</v>
      </c>
      <c r="F234" s="487" t="s">
        <v>645</v>
      </c>
      <c r="G234" s="487"/>
      <c r="H234" s="487"/>
      <c r="I234" s="478"/>
      <c r="J234" s="487" t="s">
        <v>620</v>
      </c>
      <c r="K234" s="476" t="s">
        <v>235</v>
      </c>
      <c r="L234" s="215" t="s">
        <v>207</v>
      </c>
      <c r="M234" s="215" t="s">
        <v>1303</v>
      </c>
      <c r="N234" s="478" t="s">
        <v>643</v>
      </c>
      <c r="O234" s="478" t="s">
        <v>644</v>
      </c>
      <c r="P234" s="476" t="s">
        <v>396</v>
      </c>
      <c r="Q234" s="215"/>
      <c r="R234" s="215"/>
      <c r="S234" s="215"/>
      <c r="T234" s="215"/>
      <c r="U234" s="215"/>
      <c r="V234" s="215"/>
      <c r="W234" s="215"/>
      <c r="X234" s="212"/>
      <c r="Y234" s="179"/>
    </row>
    <row r="235" spans="1:25" ht="63" x14ac:dyDescent="0.2">
      <c r="A235" s="487" t="s">
        <v>613</v>
      </c>
      <c r="B235" s="487" t="s">
        <v>614</v>
      </c>
      <c r="C235" s="487" t="s">
        <v>615</v>
      </c>
      <c r="D235" s="487" t="s">
        <v>634</v>
      </c>
      <c r="E235" s="487"/>
      <c r="F235" s="487"/>
      <c r="G235" s="218" t="s">
        <v>646</v>
      </c>
      <c r="H235" s="478" t="s">
        <v>623</v>
      </c>
      <c r="I235" s="478"/>
      <c r="J235" s="487"/>
      <c r="K235" s="476" t="s">
        <v>235</v>
      </c>
      <c r="L235" s="215" t="s">
        <v>621</v>
      </c>
      <c r="M235" s="215"/>
      <c r="N235" s="478"/>
      <c r="O235" s="478"/>
      <c r="P235" s="476"/>
      <c r="Q235" s="215"/>
      <c r="R235" s="215"/>
      <c r="S235" s="215"/>
      <c r="T235" s="215"/>
      <c r="U235" s="215"/>
      <c r="V235" s="215"/>
      <c r="W235" s="215"/>
      <c r="X235" s="498"/>
      <c r="Y235" s="179"/>
    </row>
    <row r="236" spans="1:25" ht="78.75" x14ac:dyDescent="0.2">
      <c r="A236" s="487" t="s">
        <v>613</v>
      </c>
      <c r="B236" s="487" t="s">
        <v>614</v>
      </c>
      <c r="C236" s="487" t="s">
        <v>615</v>
      </c>
      <c r="D236" s="487" t="s">
        <v>647</v>
      </c>
      <c r="E236" s="487" t="s">
        <v>647</v>
      </c>
      <c r="F236" s="487" t="s">
        <v>648</v>
      </c>
      <c r="G236" s="487"/>
      <c r="H236" s="487"/>
      <c r="I236" s="487"/>
      <c r="J236" s="487" t="s">
        <v>649</v>
      </c>
      <c r="K236" s="476" t="s">
        <v>235</v>
      </c>
      <c r="L236" s="215" t="s">
        <v>207</v>
      </c>
      <c r="M236" s="215" t="s">
        <v>1305</v>
      </c>
      <c r="N236" s="478" t="s">
        <v>181</v>
      </c>
      <c r="O236" s="478" t="s">
        <v>650</v>
      </c>
      <c r="P236" s="476" t="s">
        <v>118</v>
      </c>
      <c r="Q236" s="215" t="s">
        <v>651</v>
      </c>
      <c r="R236" s="215"/>
      <c r="S236" s="215"/>
      <c r="T236" s="215"/>
      <c r="U236" s="215"/>
      <c r="V236" s="215"/>
      <c r="W236" s="215"/>
      <c r="X236" s="498"/>
      <c r="Y236" s="179"/>
    </row>
    <row r="237" spans="1:25" ht="78.75" x14ac:dyDescent="0.2">
      <c r="A237" s="487" t="s">
        <v>613</v>
      </c>
      <c r="B237" s="487" t="s">
        <v>614</v>
      </c>
      <c r="C237" s="487" t="s">
        <v>615</v>
      </c>
      <c r="D237" s="487" t="s">
        <v>647</v>
      </c>
      <c r="E237" s="487" t="s">
        <v>647</v>
      </c>
      <c r="F237" s="487" t="s">
        <v>652</v>
      </c>
      <c r="G237" s="487"/>
      <c r="H237" s="487"/>
      <c r="I237" s="487"/>
      <c r="J237" s="476" t="s">
        <v>653</v>
      </c>
      <c r="K237" s="476" t="s">
        <v>235</v>
      </c>
      <c r="L237" s="215" t="s">
        <v>207</v>
      </c>
      <c r="M237" s="215" t="s">
        <v>1303</v>
      </c>
      <c r="N237" s="478" t="s">
        <v>643</v>
      </c>
      <c r="O237" s="478" t="s">
        <v>644</v>
      </c>
      <c r="P237" s="476" t="s">
        <v>396</v>
      </c>
      <c r="Q237" s="215"/>
      <c r="R237" s="215"/>
      <c r="S237" s="215"/>
      <c r="T237" s="215"/>
      <c r="U237" s="215"/>
      <c r="V237" s="215"/>
      <c r="W237" s="497"/>
      <c r="X237" s="498"/>
      <c r="Y237" s="179"/>
    </row>
    <row r="238" spans="1:25" ht="71.25" customHeight="1" x14ac:dyDescent="0.2">
      <c r="A238" s="487" t="s">
        <v>613</v>
      </c>
      <c r="B238" s="487" t="s">
        <v>614</v>
      </c>
      <c r="C238" s="487" t="s">
        <v>615</v>
      </c>
      <c r="D238" s="487" t="s">
        <v>647</v>
      </c>
      <c r="E238" s="487" t="s">
        <v>647</v>
      </c>
      <c r="F238" s="487" t="s">
        <v>654</v>
      </c>
      <c r="G238" s="487"/>
      <c r="H238" s="487"/>
      <c r="I238" s="487"/>
      <c r="J238" s="487" t="s">
        <v>655</v>
      </c>
      <c r="K238" s="476" t="s">
        <v>235</v>
      </c>
      <c r="L238" s="494"/>
      <c r="M238" s="493"/>
      <c r="N238" s="493"/>
      <c r="O238" s="493"/>
      <c r="P238" s="495"/>
      <c r="Q238" s="496"/>
      <c r="R238" s="496"/>
      <c r="S238" s="497"/>
      <c r="T238" s="497"/>
      <c r="U238" s="497"/>
      <c r="V238" s="497"/>
      <c r="W238" s="497"/>
      <c r="X238" s="487"/>
      <c r="Y238" s="179"/>
    </row>
    <row r="239" spans="1:25" ht="85.5" customHeight="1" x14ac:dyDescent="0.2">
      <c r="A239" s="487" t="s">
        <v>613</v>
      </c>
      <c r="B239" s="487" t="s">
        <v>614</v>
      </c>
      <c r="C239" s="487" t="s">
        <v>615</v>
      </c>
      <c r="D239" s="487" t="s">
        <v>647</v>
      </c>
      <c r="E239" s="487" t="s">
        <v>647</v>
      </c>
      <c r="F239" s="487" t="s">
        <v>656</v>
      </c>
      <c r="G239" s="487"/>
      <c r="H239" s="487"/>
      <c r="I239" s="487"/>
      <c r="J239" s="487" t="s">
        <v>655</v>
      </c>
      <c r="K239" s="476" t="s">
        <v>235</v>
      </c>
      <c r="L239" s="494"/>
      <c r="M239" s="493"/>
      <c r="N239" s="493"/>
      <c r="O239" s="493"/>
      <c r="P239" s="495"/>
      <c r="Q239" s="496"/>
      <c r="R239" s="496"/>
      <c r="S239" s="497"/>
      <c r="T239" s="497"/>
      <c r="U239" s="497"/>
      <c r="V239" s="497"/>
      <c r="W239" s="497"/>
      <c r="X239" s="212"/>
      <c r="Y239" s="179"/>
    </row>
    <row r="240" spans="1:25" ht="66" customHeight="1" x14ac:dyDescent="0.2">
      <c r="A240" s="487" t="s">
        <v>613</v>
      </c>
      <c r="B240" s="487" t="s">
        <v>614</v>
      </c>
      <c r="C240" s="487" t="s">
        <v>615</v>
      </c>
      <c r="D240" s="487" t="s">
        <v>647</v>
      </c>
      <c r="E240" s="487" t="s">
        <v>647</v>
      </c>
      <c r="F240" s="487" t="s">
        <v>657</v>
      </c>
      <c r="G240" s="487"/>
      <c r="H240" s="487"/>
      <c r="I240" s="487"/>
      <c r="J240" s="487" t="s">
        <v>655</v>
      </c>
      <c r="K240" s="476" t="s">
        <v>235</v>
      </c>
      <c r="L240" s="494"/>
      <c r="M240" s="493"/>
      <c r="N240" s="493"/>
      <c r="O240" s="493"/>
      <c r="P240" s="495"/>
      <c r="Q240" s="496"/>
      <c r="R240" s="496"/>
      <c r="S240" s="497"/>
      <c r="T240" s="497"/>
      <c r="U240" s="497"/>
      <c r="V240" s="497"/>
      <c r="W240" s="497"/>
      <c r="X240" s="212"/>
      <c r="Y240" s="179"/>
    </row>
    <row r="241" spans="1:25" ht="94.5" x14ac:dyDescent="0.2">
      <c r="A241" s="487" t="s">
        <v>613</v>
      </c>
      <c r="B241" s="487" t="s">
        <v>614</v>
      </c>
      <c r="C241" s="487" t="s">
        <v>615</v>
      </c>
      <c r="D241" s="487" t="s">
        <v>647</v>
      </c>
      <c r="E241" s="487" t="s">
        <v>658</v>
      </c>
      <c r="F241" s="487" t="s">
        <v>659</v>
      </c>
      <c r="G241" s="487"/>
      <c r="H241" s="487"/>
      <c r="I241" s="487"/>
      <c r="J241" s="487" t="s">
        <v>660</v>
      </c>
      <c r="K241" s="476" t="s">
        <v>235</v>
      </c>
      <c r="L241" s="494"/>
      <c r="M241" s="493"/>
      <c r="N241" s="493"/>
      <c r="O241" s="493"/>
      <c r="P241" s="495"/>
      <c r="Q241" s="496"/>
      <c r="R241" s="496"/>
      <c r="S241" s="497"/>
      <c r="T241" s="497"/>
      <c r="U241" s="497"/>
      <c r="V241" s="497"/>
      <c r="W241" s="497"/>
      <c r="X241" s="498"/>
      <c r="Y241" s="179"/>
    </row>
    <row r="242" spans="1:25" ht="87" customHeight="1" x14ac:dyDescent="0.2">
      <c r="A242" s="487" t="s">
        <v>613</v>
      </c>
      <c r="B242" s="487" t="s">
        <v>661</v>
      </c>
      <c r="C242" s="487" t="s">
        <v>615</v>
      </c>
      <c r="D242" s="487" t="s">
        <v>647</v>
      </c>
      <c r="E242" s="487" t="s">
        <v>658</v>
      </c>
      <c r="F242" s="487" t="s">
        <v>662</v>
      </c>
      <c r="G242" s="487"/>
      <c r="H242" s="487"/>
      <c r="I242" s="487"/>
      <c r="J242" s="487" t="s">
        <v>660</v>
      </c>
      <c r="K242" s="476" t="s">
        <v>235</v>
      </c>
      <c r="L242" s="494"/>
      <c r="M242" s="493"/>
      <c r="N242" s="493"/>
      <c r="O242" s="493"/>
      <c r="P242" s="495"/>
      <c r="Q242" s="496"/>
      <c r="R242" s="496"/>
      <c r="S242" s="497"/>
      <c r="T242" s="497"/>
      <c r="U242" s="497"/>
      <c r="V242" s="497"/>
      <c r="W242" s="497"/>
      <c r="X242" s="212"/>
      <c r="Y242" s="179"/>
    </row>
    <row r="243" spans="1:25" ht="69.75" customHeight="1" x14ac:dyDescent="0.2">
      <c r="A243" s="487" t="s">
        <v>613</v>
      </c>
      <c r="B243" s="487" t="s">
        <v>661</v>
      </c>
      <c r="C243" s="487" t="s">
        <v>615</v>
      </c>
      <c r="D243" s="487" t="s">
        <v>647</v>
      </c>
      <c r="E243" s="487" t="s">
        <v>658</v>
      </c>
      <c r="F243" s="487" t="s">
        <v>663</v>
      </c>
      <c r="G243" s="487"/>
      <c r="H243" s="487"/>
      <c r="I243" s="487"/>
      <c r="J243" s="487" t="s">
        <v>655</v>
      </c>
      <c r="K243" s="476" t="s">
        <v>235</v>
      </c>
      <c r="L243" s="494"/>
      <c r="M243" s="493"/>
      <c r="N243" s="493"/>
      <c r="O243" s="493"/>
      <c r="P243" s="495"/>
      <c r="Q243" s="496"/>
      <c r="R243" s="496"/>
      <c r="S243" s="497"/>
      <c r="T243" s="497"/>
      <c r="U243" s="497"/>
      <c r="V243" s="497"/>
      <c r="W243" s="497"/>
      <c r="X243" s="215"/>
      <c r="Y243" s="179"/>
    </row>
    <row r="244" spans="1:25" ht="94.5" x14ac:dyDescent="0.2">
      <c r="A244" s="487" t="s">
        <v>613</v>
      </c>
      <c r="B244" s="487" t="s">
        <v>661</v>
      </c>
      <c r="C244" s="487" t="s">
        <v>615</v>
      </c>
      <c r="D244" s="487" t="s">
        <v>647</v>
      </c>
      <c r="E244" s="487" t="s">
        <v>658</v>
      </c>
      <c r="F244" s="487" t="s">
        <v>664</v>
      </c>
      <c r="G244" s="487"/>
      <c r="H244" s="487"/>
      <c r="I244" s="487"/>
      <c r="J244" s="487" t="s">
        <v>660</v>
      </c>
      <c r="K244" s="476" t="s">
        <v>235</v>
      </c>
      <c r="L244" s="494"/>
      <c r="M244" s="493"/>
      <c r="N244" s="493"/>
      <c r="O244" s="493"/>
      <c r="P244" s="495"/>
      <c r="Q244" s="496"/>
      <c r="R244" s="496"/>
      <c r="S244" s="497"/>
      <c r="T244" s="497"/>
      <c r="U244" s="497"/>
      <c r="V244" s="497"/>
      <c r="W244" s="497"/>
      <c r="X244" s="498"/>
      <c r="Y244" s="179"/>
    </row>
    <row r="245" spans="1:25" ht="78.75" x14ac:dyDescent="0.2">
      <c r="A245" s="487" t="s">
        <v>613</v>
      </c>
      <c r="B245" s="487" t="s">
        <v>661</v>
      </c>
      <c r="C245" s="487" t="s">
        <v>615</v>
      </c>
      <c r="D245" s="487" t="s">
        <v>647</v>
      </c>
      <c r="E245" s="487" t="s">
        <v>658</v>
      </c>
      <c r="F245" s="487" t="s">
        <v>665</v>
      </c>
      <c r="G245" s="487"/>
      <c r="H245" s="487"/>
      <c r="I245" s="487"/>
      <c r="J245" s="487" t="s">
        <v>666</v>
      </c>
      <c r="K245" s="476" t="s">
        <v>235</v>
      </c>
      <c r="L245" s="494"/>
      <c r="M245" s="493"/>
      <c r="N245" s="493"/>
      <c r="O245" s="493"/>
      <c r="P245" s="495"/>
      <c r="Q245" s="496"/>
      <c r="R245" s="496"/>
      <c r="S245" s="497"/>
      <c r="T245" s="497"/>
      <c r="U245" s="497"/>
      <c r="V245" s="497"/>
      <c r="W245" s="497"/>
      <c r="X245" s="498"/>
      <c r="Y245" s="179"/>
    </row>
    <row r="246" spans="1:25" ht="78.75" x14ac:dyDescent="0.2">
      <c r="A246" s="487" t="s">
        <v>613</v>
      </c>
      <c r="B246" s="487" t="s">
        <v>661</v>
      </c>
      <c r="C246" s="487" t="s">
        <v>615</v>
      </c>
      <c r="D246" s="487" t="s">
        <v>647</v>
      </c>
      <c r="E246" s="487" t="s">
        <v>658</v>
      </c>
      <c r="F246" s="487" t="s">
        <v>667</v>
      </c>
      <c r="G246" s="487"/>
      <c r="H246" s="487"/>
      <c r="I246" s="487"/>
      <c r="J246" s="487" t="s">
        <v>666</v>
      </c>
      <c r="K246" s="476" t="s">
        <v>235</v>
      </c>
      <c r="L246" s="494"/>
      <c r="M246" s="493"/>
      <c r="N246" s="493"/>
      <c r="O246" s="493"/>
      <c r="P246" s="495"/>
      <c r="Q246" s="496"/>
      <c r="R246" s="496"/>
      <c r="S246" s="497"/>
      <c r="T246" s="497"/>
      <c r="U246" s="497"/>
      <c r="V246" s="497"/>
      <c r="W246" s="212"/>
      <c r="X246" s="215"/>
      <c r="Y246" s="179"/>
    </row>
    <row r="247" spans="1:25" ht="189" x14ac:dyDescent="0.2">
      <c r="A247" s="487" t="s">
        <v>613</v>
      </c>
      <c r="B247" s="487" t="s">
        <v>661</v>
      </c>
      <c r="C247" s="487" t="s">
        <v>615</v>
      </c>
      <c r="D247" s="487" t="s">
        <v>647</v>
      </c>
      <c r="E247" s="487"/>
      <c r="F247" s="487"/>
      <c r="G247" s="487"/>
      <c r="H247" s="217"/>
      <c r="I247" s="217"/>
      <c r="J247" s="214" t="s">
        <v>669</v>
      </c>
      <c r="K247" s="476" t="s">
        <v>235</v>
      </c>
      <c r="L247" s="215" t="s">
        <v>492</v>
      </c>
      <c r="M247" s="212" t="s">
        <v>1306</v>
      </c>
      <c r="N247" s="217" t="s">
        <v>1307</v>
      </c>
      <c r="O247" s="217" t="s">
        <v>668</v>
      </c>
      <c r="P247" s="214" t="s">
        <v>211</v>
      </c>
      <c r="Q247" s="212" t="s">
        <v>670</v>
      </c>
      <c r="R247" s="212"/>
      <c r="S247" s="485"/>
      <c r="T247" s="485"/>
      <c r="U247" s="485"/>
      <c r="V247" s="485"/>
      <c r="W247" s="212"/>
      <c r="X247" s="498"/>
      <c r="Y247" s="179"/>
    </row>
    <row r="248" spans="1:25" ht="89.25" customHeight="1" x14ac:dyDescent="0.2">
      <c r="A248" s="487" t="s">
        <v>613</v>
      </c>
      <c r="B248" s="487" t="s">
        <v>661</v>
      </c>
      <c r="C248" s="487" t="s">
        <v>615</v>
      </c>
      <c r="D248" s="487" t="s">
        <v>647</v>
      </c>
      <c r="E248" s="487"/>
      <c r="F248" s="487"/>
      <c r="G248" s="487"/>
      <c r="H248" s="217"/>
      <c r="I248" s="217"/>
      <c r="J248" s="214" t="s">
        <v>671</v>
      </c>
      <c r="K248" s="476" t="s">
        <v>235</v>
      </c>
      <c r="L248" s="215" t="s">
        <v>492</v>
      </c>
      <c r="M248" s="212" t="s">
        <v>1308</v>
      </c>
      <c r="N248" s="217" t="s">
        <v>592</v>
      </c>
      <c r="O248" s="217"/>
      <c r="P248" s="214" t="s">
        <v>211</v>
      </c>
      <c r="Q248" s="212" t="s">
        <v>672</v>
      </c>
      <c r="R248" s="212" t="s">
        <v>673</v>
      </c>
      <c r="S248" s="212"/>
      <c r="T248" s="212"/>
      <c r="U248" s="212"/>
      <c r="V248" s="212"/>
      <c r="W248" s="212"/>
      <c r="X248" s="215"/>
      <c r="Y248" s="179"/>
    </row>
    <row r="249" spans="1:25" ht="89.25" customHeight="1" x14ac:dyDescent="0.2">
      <c r="A249" s="487" t="s">
        <v>613</v>
      </c>
      <c r="B249" s="487" t="s">
        <v>661</v>
      </c>
      <c r="C249" s="487" t="s">
        <v>615</v>
      </c>
      <c r="D249" s="487" t="s">
        <v>641</v>
      </c>
      <c r="E249" s="487" t="s">
        <v>674</v>
      </c>
      <c r="F249" s="487" t="s">
        <v>675</v>
      </c>
      <c r="G249" s="487"/>
      <c r="H249" s="487"/>
      <c r="I249" s="487"/>
      <c r="J249" s="476" t="s">
        <v>676</v>
      </c>
      <c r="K249" s="476" t="s">
        <v>235</v>
      </c>
      <c r="L249" s="215" t="s">
        <v>207</v>
      </c>
      <c r="M249" s="215" t="s">
        <v>1297</v>
      </c>
      <c r="N249" s="478" t="s">
        <v>1298</v>
      </c>
      <c r="O249" s="478" t="s">
        <v>1299</v>
      </c>
      <c r="P249" s="476" t="s">
        <v>118</v>
      </c>
      <c r="Q249" s="215" t="s">
        <v>607</v>
      </c>
      <c r="R249" s="215"/>
      <c r="S249" s="212"/>
      <c r="T249" s="212"/>
      <c r="U249" s="212"/>
      <c r="V249" s="212"/>
      <c r="W249" s="497"/>
      <c r="X249" s="215"/>
      <c r="Y249" s="179"/>
    </row>
    <row r="250" spans="1:25" ht="93" customHeight="1" x14ac:dyDescent="0.2">
      <c r="A250" s="487" t="s">
        <v>613</v>
      </c>
      <c r="B250" s="487" t="s">
        <v>661</v>
      </c>
      <c r="C250" s="487" t="s">
        <v>615</v>
      </c>
      <c r="D250" s="487" t="s">
        <v>647</v>
      </c>
      <c r="E250" s="487" t="s">
        <v>680</v>
      </c>
      <c r="F250" s="487" t="s">
        <v>681</v>
      </c>
      <c r="G250" s="215"/>
      <c r="H250" s="215"/>
      <c r="I250" s="215"/>
      <c r="J250" s="476" t="s">
        <v>491</v>
      </c>
      <c r="K250" s="476" t="s">
        <v>235</v>
      </c>
      <c r="L250" s="215" t="s">
        <v>492</v>
      </c>
      <c r="M250" s="215" t="s">
        <v>499</v>
      </c>
      <c r="N250" s="215" t="s">
        <v>497</v>
      </c>
      <c r="O250" s="215" t="s">
        <v>500</v>
      </c>
      <c r="P250" s="476" t="s">
        <v>118</v>
      </c>
      <c r="Q250" s="215" t="s">
        <v>501</v>
      </c>
      <c r="R250" s="215" t="s">
        <v>502</v>
      </c>
      <c r="S250" s="212"/>
      <c r="T250" s="212"/>
      <c r="U250" s="212"/>
      <c r="V250" s="212"/>
      <c r="W250" s="212"/>
      <c r="X250" s="496"/>
      <c r="Y250" s="179"/>
    </row>
    <row r="251" spans="1:25" ht="110.25" customHeight="1" x14ac:dyDescent="0.2">
      <c r="A251" s="487" t="s">
        <v>613</v>
      </c>
      <c r="B251" s="487" t="s">
        <v>661</v>
      </c>
      <c r="C251" s="487" t="s">
        <v>615</v>
      </c>
      <c r="D251" s="487" t="s">
        <v>647</v>
      </c>
      <c r="E251" s="487" t="s">
        <v>680</v>
      </c>
      <c r="F251" s="487" t="s">
        <v>682</v>
      </c>
      <c r="G251" s="215"/>
      <c r="H251" s="215"/>
      <c r="I251" s="215"/>
      <c r="J251" s="476" t="s">
        <v>491</v>
      </c>
      <c r="K251" s="476" t="s">
        <v>235</v>
      </c>
      <c r="L251" s="215" t="s">
        <v>492</v>
      </c>
      <c r="M251" s="215" t="s">
        <v>499</v>
      </c>
      <c r="N251" s="215" t="s">
        <v>497</v>
      </c>
      <c r="O251" s="215" t="s">
        <v>500</v>
      </c>
      <c r="P251" s="476" t="s">
        <v>118</v>
      </c>
      <c r="Q251" s="215" t="s">
        <v>501</v>
      </c>
      <c r="R251" s="215" t="s">
        <v>502</v>
      </c>
      <c r="S251" s="212"/>
      <c r="T251" s="212"/>
      <c r="U251" s="212"/>
      <c r="V251" s="212"/>
      <c r="W251" s="497"/>
      <c r="X251" s="215"/>
      <c r="Y251" s="179"/>
    </row>
    <row r="252" spans="1:25" ht="94.5" x14ac:dyDescent="0.2">
      <c r="A252" s="487" t="s">
        <v>613</v>
      </c>
      <c r="B252" s="487" t="s">
        <v>661</v>
      </c>
      <c r="C252" s="487" t="s">
        <v>615</v>
      </c>
      <c r="D252" s="487" t="s">
        <v>616</v>
      </c>
      <c r="E252" s="487" t="s">
        <v>683</v>
      </c>
      <c r="F252" s="487" t="s">
        <v>684</v>
      </c>
      <c r="G252" s="487"/>
      <c r="H252" s="487"/>
      <c r="I252" s="487"/>
      <c r="J252" s="487" t="s">
        <v>685</v>
      </c>
      <c r="K252" s="476" t="s">
        <v>235</v>
      </c>
      <c r="L252" s="215" t="s">
        <v>207</v>
      </c>
      <c r="M252" s="493"/>
      <c r="N252" s="493"/>
      <c r="O252" s="493"/>
      <c r="P252" s="495"/>
      <c r="Q252" s="496"/>
      <c r="R252" s="496"/>
      <c r="S252" s="497"/>
      <c r="T252" s="497"/>
      <c r="U252" s="497"/>
      <c r="V252" s="497"/>
      <c r="W252" s="497"/>
      <c r="X252" s="215"/>
      <c r="Y252" s="179"/>
    </row>
    <row r="253" spans="1:25" ht="63" x14ac:dyDescent="0.2">
      <c r="A253" s="487" t="s">
        <v>613</v>
      </c>
      <c r="B253" s="487" t="s">
        <v>661</v>
      </c>
      <c r="C253" s="487" t="s">
        <v>615</v>
      </c>
      <c r="D253" s="487" t="s">
        <v>616</v>
      </c>
      <c r="E253" s="487" t="s">
        <v>686</v>
      </c>
      <c r="F253" s="487" t="s">
        <v>687</v>
      </c>
      <c r="G253" s="487"/>
      <c r="H253" s="487"/>
      <c r="I253" s="487"/>
      <c r="J253" s="487"/>
      <c r="K253" s="476" t="s">
        <v>235</v>
      </c>
      <c r="L253" s="215" t="s">
        <v>207</v>
      </c>
      <c r="M253" s="493"/>
      <c r="N253" s="493"/>
      <c r="O253" s="493"/>
      <c r="P253" s="495"/>
      <c r="Q253" s="496"/>
      <c r="R253" s="496"/>
      <c r="S253" s="497"/>
      <c r="T253" s="497"/>
      <c r="U253" s="497"/>
      <c r="V253" s="497"/>
      <c r="W253" s="497"/>
      <c r="X253" s="212"/>
      <c r="Y253" s="179"/>
    </row>
    <row r="254" spans="1:25" ht="63" x14ac:dyDescent="0.2">
      <c r="A254" s="487" t="s">
        <v>613</v>
      </c>
      <c r="B254" s="487" t="s">
        <v>661</v>
      </c>
      <c r="C254" s="487" t="s">
        <v>615</v>
      </c>
      <c r="D254" s="487" t="s">
        <v>616</v>
      </c>
      <c r="E254" s="487" t="s">
        <v>686</v>
      </c>
      <c r="F254" s="487" t="s">
        <v>688</v>
      </c>
      <c r="G254" s="487"/>
      <c r="H254" s="487"/>
      <c r="I254" s="487"/>
      <c r="J254" s="487"/>
      <c r="K254" s="476" t="s">
        <v>235</v>
      </c>
      <c r="L254" s="215" t="s">
        <v>207</v>
      </c>
      <c r="M254" s="493"/>
      <c r="N254" s="493"/>
      <c r="O254" s="493"/>
      <c r="P254" s="495"/>
      <c r="Q254" s="496"/>
      <c r="R254" s="496"/>
      <c r="S254" s="497"/>
      <c r="T254" s="497"/>
      <c r="U254" s="497"/>
      <c r="V254" s="497"/>
      <c r="W254" s="487"/>
      <c r="X254" s="498"/>
      <c r="Y254" s="179"/>
    </row>
    <row r="255" spans="1:25" ht="110.25" x14ac:dyDescent="0.2">
      <c r="A255" s="487" t="s">
        <v>613</v>
      </c>
      <c r="B255" s="487" t="s">
        <v>661</v>
      </c>
      <c r="C255" s="487" t="s">
        <v>615</v>
      </c>
      <c r="D255" s="487" t="s">
        <v>616</v>
      </c>
      <c r="E255" s="487" t="s">
        <v>689</v>
      </c>
      <c r="F255" s="487" t="s">
        <v>690</v>
      </c>
      <c r="G255" s="487"/>
      <c r="H255" s="487"/>
      <c r="I255" s="487"/>
      <c r="J255" s="487" t="s">
        <v>691</v>
      </c>
      <c r="K255" s="487" t="s">
        <v>235</v>
      </c>
      <c r="L255" s="487" t="s">
        <v>621</v>
      </c>
      <c r="M255" s="487" t="s">
        <v>622</v>
      </c>
      <c r="N255" s="487" t="s">
        <v>623</v>
      </c>
      <c r="O255" s="478" t="s">
        <v>1301</v>
      </c>
      <c r="P255" s="487" t="s">
        <v>118</v>
      </c>
      <c r="Q255" s="487" t="s">
        <v>624</v>
      </c>
      <c r="R255" s="487" t="s">
        <v>625</v>
      </c>
      <c r="S255" s="487"/>
      <c r="T255" s="487"/>
      <c r="U255" s="487"/>
      <c r="V255" s="487"/>
      <c r="W255" s="212"/>
      <c r="X255" s="212"/>
      <c r="Y255" s="179"/>
    </row>
    <row r="256" spans="1:25" ht="110.25" x14ac:dyDescent="0.2">
      <c r="A256" s="487" t="s">
        <v>613</v>
      </c>
      <c r="B256" s="487" t="s">
        <v>661</v>
      </c>
      <c r="C256" s="487" t="s">
        <v>615</v>
      </c>
      <c r="D256" s="487" t="s">
        <v>616</v>
      </c>
      <c r="E256" s="487"/>
      <c r="F256" s="487"/>
      <c r="G256" s="487"/>
      <c r="H256" s="487"/>
      <c r="I256" s="487"/>
      <c r="J256" s="487"/>
      <c r="K256" s="476" t="s">
        <v>235</v>
      </c>
      <c r="L256" s="215" t="s">
        <v>207</v>
      </c>
      <c r="M256" s="215" t="s">
        <v>1311</v>
      </c>
      <c r="N256" s="478" t="s">
        <v>1312</v>
      </c>
      <c r="O256" s="478" t="s">
        <v>692</v>
      </c>
      <c r="P256" s="476" t="s">
        <v>693</v>
      </c>
      <c r="Q256" s="215" t="s">
        <v>694</v>
      </c>
      <c r="R256" s="487"/>
      <c r="S256" s="487"/>
      <c r="T256" s="487"/>
      <c r="U256" s="487"/>
      <c r="V256" s="487"/>
      <c r="W256" s="212"/>
      <c r="X256" s="212"/>
      <c r="Y256" s="179"/>
    </row>
    <row r="257" spans="1:25" ht="108" customHeight="1" x14ac:dyDescent="0.2">
      <c r="A257" s="487" t="s">
        <v>613</v>
      </c>
      <c r="B257" s="487" t="s">
        <v>661</v>
      </c>
      <c r="C257" s="487" t="s">
        <v>615</v>
      </c>
      <c r="D257" s="487" t="s">
        <v>634</v>
      </c>
      <c r="E257" s="487" t="s">
        <v>695</v>
      </c>
      <c r="F257" s="487" t="s">
        <v>703</v>
      </c>
      <c r="G257" s="487"/>
      <c r="H257" s="487"/>
      <c r="I257" s="478"/>
      <c r="J257" s="487" t="s">
        <v>691</v>
      </c>
      <c r="K257" s="487" t="s">
        <v>235</v>
      </c>
      <c r="L257" s="487" t="s">
        <v>621</v>
      </c>
      <c r="M257" s="493"/>
      <c r="N257" s="493"/>
      <c r="O257" s="493"/>
      <c r="P257" s="495"/>
      <c r="Q257" s="496"/>
      <c r="R257" s="496"/>
      <c r="S257" s="497"/>
      <c r="T257" s="497"/>
      <c r="U257" s="497"/>
      <c r="V257" s="497"/>
      <c r="W257" s="212"/>
      <c r="X257" s="212"/>
      <c r="Y257" s="179"/>
    </row>
    <row r="258" spans="1:25" ht="81.75" customHeight="1" x14ac:dyDescent="0.2">
      <c r="A258" s="487" t="s">
        <v>613</v>
      </c>
      <c r="B258" s="487" t="s">
        <v>661</v>
      </c>
      <c r="C258" s="487" t="s">
        <v>615</v>
      </c>
      <c r="D258" s="487" t="s">
        <v>634</v>
      </c>
      <c r="E258" s="487" t="s">
        <v>708</v>
      </c>
      <c r="F258" s="487" t="s">
        <v>709</v>
      </c>
      <c r="G258" s="487"/>
      <c r="H258" s="487"/>
      <c r="I258" s="487"/>
      <c r="J258" s="476" t="s">
        <v>710</v>
      </c>
      <c r="K258" s="476" t="s">
        <v>235</v>
      </c>
      <c r="L258" s="215" t="s">
        <v>621</v>
      </c>
      <c r="M258" s="215" t="s">
        <v>1314</v>
      </c>
      <c r="N258" s="478" t="s">
        <v>263</v>
      </c>
      <c r="O258" s="478" t="s">
        <v>623</v>
      </c>
      <c r="P258" s="476" t="s">
        <v>186</v>
      </c>
      <c r="Q258" s="215" t="s">
        <v>711</v>
      </c>
      <c r="R258" s="215" t="s">
        <v>712</v>
      </c>
      <c r="S258" s="215"/>
      <c r="T258" s="215"/>
      <c r="U258" s="215"/>
      <c r="V258" s="215"/>
      <c r="W258" s="497"/>
      <c r="X258" s="215"/>
      <c r="Y258" s="179"/>
    </row>
    <row r="259" spans="1:25" ht="85.5" customHeight="1" x14ac:dyDescent="0.2">
      <c r="A259" s="487" t="s">
        <v>613</v>
      </c>
      <c r="B259" s="487" t="s">
        <v>661</v>
      </c>
      <c r="C259" s="487" t="s">
        <v>615</v>
      </c>
      <c r="D259" s="487" t="s">
        <v>634</v>
      </c>
      <c r="E259" s="487" t="s">
        <v>708</v>
      </c>
      <c r="F259" s="487" t="s">
        <v>713</v>
      </c>
      <c r="G259" s="487"/>
      <c r="H259" s="487"/>
      <c r="I259" s="487"/>
      <c r="J259" s="476" t="s">
        <v>705</v>
      </c>
      <c r="K259" s="476" t="s">
        <v>235</v>
      </c>
      <c r="L259" s="494"/>
      <c r="M259" s="493"/>
      <c r="N259" s="493"/>
      <c r="O259" s="493"/>
      <c r="P259" s="495"/>
      <c r="Q259" s="496"/>
      <c r="R259" s="496"/>
      <c r="S259" s="497"/>
      <c r="T259" s="497"/>
      <c r="U259" s="497"/>
      <c r="V259" s="497"/>
      <c r="W259" s="497"/>
      <c r="X259" s="215"/>
      <c r="Y259" s="179"/>
    </row>
    <row r="260" spans="1:25" ht="102.75" customHeight="1" x14ac:dyDescent="0.2">
      <c r="A260" s="487" t="s">
        <v>613</v>
      </c>
      <c r="B260" s="487" t="s">
        <v>661</v>
      </c>
      <c r="C260" s="487" t="s">
        <v>615</v>
      </c>
      <c r="D260" s="487" t="s">
        <v>634</v>
      </c>
      <c r="E260" s="487" t="s">
        <v>708</v>
      </c>
      <c r="F260" s="487" t="s">
        <v>721</v>
      </c>
      <c r="G260" s="487"/>
      <c r="H260" s="487"/>
      <c r="I260" s="487"/>
      <c r="J260" s="476" t="s">
        <v>699</v>
      </c>
      <c r="K260" s="476" t="s">
        <v>235</v>
      </c>
      <c r="L260" s="215" t="s">
        <v>621</v>
      </c>
      <c r="M260" s="215" t="s">
        <v>722</v>
      </c>
      <c r="N260" s="478" t="s">
        <v>1315</v>
      </c>
      <c r="O260" s="478" t="s">
        <v>1316</v>
      </c>
      <c r="P260" s="476" t="s">
        <v>118</v>
      </c>
      <c r="Q260" s="215" t="s">
        <v>723</v>
      </c>
      <c r="R260" s="496"/>
      <c r="S260" s="497"/>
      <c r="T260" s="497"/>
      <c r="U260" s="497"/>
      <c r="V260" s="497"/>
      <c r="W260" s="215"/>
      <c r="X260" s="215"/>
      <c r="Y260" s="179"/>
    </row>
    <row r="261" spans="1:25" ht="84.75" customHeight="1" x14ac:dyDescent="0.2">
      <c r="A261" s="487" t="s">
        <v>124</v>
      </c>
      <c r="B261" s="487" t="s">
        <v>724</v>
      </c>
      <c r="C261" s="487" t="s">
        <v>725</v>
      </c>
      <c r="D261" s="487" t="s">
        <v>726</v>
      </c>
      <c r="E261" s="487" t="s">
        <v>726</v>
      </c>
      <c r="F261" s="487" t="s">
        <v>727</v>
      </c>
      <c r="G261" s="487" t="s">
        <v>728</v>
      </c>
      <c r="H261" s="487" t="s">
        <v>729</v>
      </c>
      <c r="I261" s="487"/>
      <c r="J261" s="476" t="s">
        <v>730</v>
      </c>
      <c r="K261" s="476" t="s">
        <v>110</v>
      </c>
      <c r="L261" s="215" t="s">
        <v>111</v>
      </c>
      <c r="M261" s="215" t="s">
        <v>731</v>
      </c>
      <c r="N261" s="478" t="s">
        <v>729</v>
      </c>
      <c r="O261" s="478"/>
      <c r="P261" s="476" t="s">
        <v>140</v>
      </c>
      <c r="Q261" s="215" t="s">
        <v>732</v>
      </c>
      <c r="R261" s="215" t="s">
        <v>733</v>
      </c>
      <c r="S261" s="215"/>
      <c r="T261" s="215"/>
      <c r="U261" s="215"/>
      <c r="V261" s="215"/>
      <c r="W261" s="215"/>
      <c r="X261" s="212"/>
      <c r="Y261" s="179"/>
    </row>
    <row r="262" spans="1:25" ht="118.5" customHeight="1" x14ac:dyDescent="0.2">
      <c r="A262" s="487" t="s">
        <v>124</v>
      </c>
      <c r="B262" s="487" t="s">
        <v>724</v>
      </c>
      <c r="C262" s="487" t="s">
        <v>725</v>
      </c>
      <c r="D262" s="487" t="s">
        <v>726</v>
      </c>
      <c r="E262" s="487" t="s">
        <v>726</v>
      </c>
      <c r="F262" s="487" t="s">
        <v>734</v>
      </c>
      <c r="G262" s="215" t="s">
        <v>728</v>
      </c>
      <c r="H262" s="487" t="s">
        <v>729</v>
      </c>
      <c r="I262" s="487"/>
      <c r="J262" s="476" t="s">
        <v>730</v>
      </c>
      <c r="K262" s="476" t="s">
        <v>110</v>
      </c>
      <c r="L262" s="215" t="s">
        <v>111</v>
      </c>
      <c r="M262" s="215" t="s">
        <v>731</v>
      </c>
      <c r="N262" s="478" t="s">
        <v>729</v>
      </c>
      <c r="O262" s="478"/>
      <c r="P262" s="476" t="s">
        <v>140</v>
      </c>
      <c r="Q262" s="215" t="s">
        <v>732</v>
      </c>
      <c r="R262" s="215" t="s">
        <v>733</v>
      </c>
      <c r="S262" s="215"/>
      <c r="T262" s="215"/>
      <c r="U262" s="215"/>
      <c r="V262" s="215"/>
      <c r="W262" s="499"/>
      <c r="X262" s="212"/>
      <c r="Y262" s="179"/>
    </row>
    <row r="263" spans="1:25" ht="157.5" x14ac:dyDescent="0.2">
      <c r="A263" s="487" t="s">
        <v>124</v>
      </c>
      <c r="B263" s="487" t="s">
        <v>724</v>
      </c>
      <c r="C263" s="487" t="s">
        <v>725</v>
      </c>
      <c r="D263" s="487" t="s">
        <v>726</v>
      </c>
      <c r="E263" s="487" t="s">
        <v>726</v>
      </c>
      <c r="F263" s="487" t="s">
        <v>735</v>
      </c>
      <c r="G263" s="215" t="s">
        <v>728</v>
      </c>
      <c r="H263" s="487" t="s">
        <v>729</v>
      </c>
      <c r="I263" s="487"/>
      <c r="J263" s="495"/>
      <c r="K263" s="476" t="s">
        <v>110</v>
      </c>
      <c r="L263" s="494"/>
      <c r="M263" s="493"/>
      <c r="N263" s="493"/>
      <c r="O263" s="493"/>
      <c r="P263" s="495"/>
      <c r="Q263" s="496"/>
      <c r="R263" s="496"/>
      <c r="S263" s="499"/>
      <c r="T263" s="499"/>
      <c r="U263" s="499"/>
      <c r="V263" s="499"/>
      <c r="W263" s="215"/>
      <c r="X263" s="498"/>
      <c r="Y263" s="179"/>
    </row>
    <row r="264" spans="1:25" s="500" customFormat="1" ht="69" customHeight="1" x14ac:dyDescent="0.2">
      <c r="A264" s="487" t="s">
        <v>124</v>
      </c>
      <c r="B264" s="487" t="s">
        <v>724</v>
      </c>
      <c r="C264" s="487" t="s">
        <v>725</v>
      </c>
      <c r="D264" s="487" t="s">
        <v>726</v>
      </c>
      <c r="E264" s="487" t="s">
        <v>736</v>
      </c>
      <c r="F264" s="487" t="s">
        <v>737</v>
      </c>
      <c r="G264" s="487"/>
      <c r="H264" s="487"/>
      <c r="I264" s="218"/>
      <c r="J264" s="476" t="s">
        <v>730</v>
      </c>
      <c r="K264" s="476" t="s">
        <v>110</v>
      </c>
      <c r="L264" s="215" t="s">
        <v>111</v>
      </c>
      <c r="M264" s="215" t="s">
        <v>739</v>
      </c>
      <c r="N264" s="478" t="s">
        <v>729</v>
      </c>
      <c r="O264" s="478" t="s">
        <v>738</v>
      </c>
      <c r="P264" s="476" t="s">
        <v>140</v>
      </c>
      <c r="Q264" s="215" t="s">
        <v>740</v>
      </c>
      <c r="R264" s="215" t="s">
        <v>741</v>
      </c>
      <c r="S264" s="215"/>
      <c r="T264" s="215"/>
      <c r="U264" s="215"/>
      <c r="V264" s="215"/>
      <c r="W264" s="215"/>
      <c r="X264" s="215"/>
      <c r="Y264" s="539"/>
    </row>
    <row r="265" spans="1:25" ht="94.5" x14ac:dyDescent="0.2">
      <c r="A265" s="487" t="s">
        <v>124</v>
      </c>
      <c r="B265" s="487" t="s">
        <v>724</v>
      </c>
      <c r="C265" s="487" t="s">
        <v>725</v>
      </c>
      <c r="D265" s="487" t="s">
        <v>726</v>
      </c>
      <c r="E265" s="487" t="s">
        <v>736</v>
      </c>
      <c r="F265" s="487" t="s">
        <v>742</v>
      </c>
      <c r="G265" s="487"/>
      <c r="H265" s="487"/>
      <c r="I265" s="218"/>
      <c r="J265" s="476" t="s">
        <v>730</v>
      </c>
      <c r="K265" s="476" t="s">
        <v>110</v>
      </c>
      <c r="L265" s="215" t="s">
        <v>111</v>
      </c>
      <c r="M265" s="215" t="s">
        <v>739</v>
      </c>
      <c r="N265" s="478" t="s">
        <v>729</v>
      </c>
      <c r="O265" s="478" t="s">
        <v>738</v>
      </c>
      <c r="P265" s="476" t="s">
        <v>140</v>
      </c>
      <c r="Q265" s="215" t="s">
        <v>740</v>
      </c>
      <c r="R265" s="215" t="s">
        <v>741</v>
      </c>
      <c r="S265" s="215"/>
      <c r="T265" s="215"/>
      <c r="U265" s="215"/>
      <c r="V265" s="215"/>
      <c r="W265" s="212"/>
      <c r="X265" s="215"/>
      <c r="Y265" s="179"/>
    </row>
    <row r="266" spans="1:25" ht="100.5" customHeight="1" x14ac:dyDescent="0.2">
      <c r="A266" s="487" t="s">
        <v>124</v>
      </c>
      <c r="B266" s="487" t="s">
        <v>724</v>
      </c>
      <c r="C266" s="487" t="s">
        <v>725</v>
      </c>
      <c r="D266" s="487" t="s">
        <v>726</v>
      </c>
      <c r="E266" s="487" t="s">
        <v>753</v>
      </c>
      <c r="F266" s="487" t="s">
        <v>754</v>
      </c>
      <c r="G266" s="487"/>
      <c r="H266" s="487"/>
      <c r="I266" s="487"/>
      <c r="J266" s="476" t="s">
        <v>755</v>
      </c>
      <c r="K266" s="476" t="s">
        <v>110</v>
      </c>
      <c r="L266" s="215" t="s">
        <v>111</v>
      </c>
      <c r="M266" s="215" t="s">
        <v>756</v>
      </c>
      <c r="N266" s="217" t="s">
        <v>729</v>
      </c>
      <c r="O266" s="217" t="s">
        <v>1317</v>
      </c>
      <c r="P266" s="214" t="s">
        <v>140</v>
      </c>
      <c r="Q266" s="212" t="s">
        <v>757</v>
      </c>
      <c r="R266" s="212" t="s">
        <v>758</v>
      </c>
      <c r="S266" s="499"/>
      <c r="T266" s="499"/>
      <c r="U266" s="499"/>
      <c r="V266" s="499"/>
      <c r="W266" s="212"/>
      <c r="X266" s="212"/>
      <c r="Y266" s="179"/>
    </row>
    <row r="267" spans="1:25" ht="81" customHeight="1" x14ac:dyDescent="0.2">
      <c r="A267" s="487" t="s">
        <v>124</v>
      </c>
      <c r="B267" s="487" t="s">
        <v>724</v>
      </c>
      <c r="C267" s="487" t="s">
        <v>725</v>
      </c>
      <c r="D267" s="487" t="s">
        <v>761</v>
      </c>
      <c r="E267" s="487" t="s">
        <v>762</v>
      </c>
      <c r="F267" s="487" t="s">
        <v>763</v>
      </c>
      <c r="G267" s="487" t="s">
        <v>764</v>
      </c>
      <c r="H267" s="487" t="s">
        <v>729</v>
      </c>
      <c r="I267" s="487"/>
      <c r="J267" s="476" t="s">
        <v>747</v>
      </c>
      <c r="K267" s="476" t="s">
        <v>110</v>
      </c>
      <c r="L267" s="215" t="s">
        <v>111</v>
      </c>
      <c r="M267" s="215" t="s">
        <v>765</v>
      </c>
      <c r="N267" s="478" t="s">
        <v>729</v>
      </c>
      <c r="O267" s="478" t="s">
        <v>115</v>
      </c>
      <c r="P267" s="476" t="s">
        <v>140</v>
      </c>
      <c r="Q267" s="215" t="s">
        <v>766</v>
      </c>
      <c r="R267" s="215" t="s">
        <v>767</v>
      </c>
      <c r="S267" s="212"/>
      <c r="T267" s="212"/>
      <c r="U267" s="212"/>
      <c r="V267" s="212"/>
      <c r="W267" s="213"/>
      <c r="X267" s="498"/>
      <c r="Y267" s="179"/>
    </row>
    <row r="268" spans="1:25" ht="78.75" customHeight="1" x14ac:dyDescent="0.2">
      <c r="A268" s="487" t="s">
        <v>124</v>
      </c>
      <c r="B268" s="487" t="s">
        <v>724</v>
      </c>
      <c r="C268" s="487" t="s">
        <v>725</v>
      </c>
      <c r="D268" s="487" t="s">
        <v>761</v>
      </c>
      <c r="E268" s="487" t="s">
        <v>768</v>
      </c>
      <c r="F268" s="487" t="s">
        <v>769</v>
      </c>
      <c r="G268" s="487"/>
      <c r="H268" s="487"/>
      <c r="I268" s="487"/>
      <c r="J268" s="476" t="s">
        <v>538</v>
      </c>
      <c r="K268" s="476" t="s">
        <v>131</v>
      </c>
      <c r="L268" s="215" t="s">
        <v>132</v>
      </c>
      <c r="M268" s="215" t="s">
        <v>165</v>
      </c>
      <c r="N268" s="218" t="s">
        <v>166</v>
      </c>
      <c r="O268" s="218" t="s">
        <v>167</v>
      </c>
      <c r="P268" s="473" t="s">
        <v>118</v>
      </c>
      <c r="Q268" s="215" t="s">
        <v>168</v>
      </c>
      <c r="R268" s="215" t="s">
        <v>169</v>
      </c>
      <c r="S268" s="213"/>
      <c r="T268" s="213"/>
      <c r="U268" s="213"/>
      <c r="V268" s="213"/>
      <c r="W268" s="215"/>
      <c r="X268" s="498"/>
      <c r="Y268" s="179"/>
    </row>
    <row r="269" spans="1:25" ht="96.75" customHeight="1" x14ac:dyDescent="0.2">
      <c r="A269" s="487" t="s">
        <v>124</v>
      </c>
      <c r="B269" s="487" t="s">
        <v>724</v>
      </c>
      <c r="C269" s="487" t="s">
        <v>725</v>
      </c>
      <c r="D269" s="487" t="s">
        <v>761</v>
      </c>
      <c r="E269" s="487" t="s">
        <v>768</v>
      </c>
      <c r="F269" s="487" t="s">
        <v>770</v>
      </c>
      <c r="G269" s="487"/>
      <c r="H269" s="487"/>
      <c r="I269" s="487"/>
      <c r="J269" s="476" t="s">
        <v>123</v>
      </c>
      <c r="K269" s="476" t="s">
        <v>110</v>
      </c>
      <c r="L269" s="215" t="s">
        <v>111</v>
      </c>
      <c r="M269" s="215" t="s">
        <v>771</v>
      </c>
      <c r="N269" s="478" t="s">
        <v>729</v>
      </c>
      <c r="O269" s="478" t="s">
        <v>1318</v>
      </c>
      <c r="P269" s="476" t="s">
        <v>134</v>
      </c>
      <c r="Q269" s="215" t="s">
        <v>772</v>
      </c>
      <c r="R269" s="483">
        <v>1798.93</v>
      </c>
      <c r="S269" s="215"/>
      <c r="T269" s="215"/>
      <c r="U269" s="215"/>
      <c r="V269" s="215"/>
      <c r="W269" s="215"/>
      <c r="X269" s="215"/>
      <c r="Y269" s="179"/>
    </row>
    <row r="270" spans="1:25" ht="85.5" customHeight="1" x14ac:dyDescent="0.2">
      <c r="A270" s="487" t="s">
        <v>124</v>
      </c>
      <c r="B270" s="487" t="s">
        <v>724</v>
      </c>
      <c r="C270" s="487" t="s">
        <v>725</v>
      </c>
      <c r="D270" s="487" t="s">
        <v>761</v>
      </c>
      <c r="E270" s="487" t="s">
        <v>768</v>
      </c>
      <c r="F270" s="487" t="s">
        <v>773</v>
      </c>
      <c r="G270" s="487"/>
      <c r="H270" s="487"/>
      <c r="I270" s="487"/>
      <c r="J270" s="476" t="s">
        <v>774</v>
      </c>
      <c r="K270" s="476" t="s">
        <v>110</v>
      </c>
      <c r="L270" s="215" t="s">
        <v>111</v>
      </c>
      <c r="M270" s="215" t="s">
        <v>775</v>
      </c>
      <c r="N270" s="478" t="s">
        <v>729</v>
      </c>
      <c r="O270" s="478"/>
      <c r="P270" s="476" t="s">
        <v>211</v>
      </c>
      <c r="Q270" s="215" t="s">
        <v>776</v>
      </c>
      <c r="R270" s="215" t="s">
        <v>777</v>
      </c>
      <c r="S270" s="215"/>
      <c r="T270" s="215"/>
      <c r="U270" s="215"/>
      <c r="V270" s="215"/>
      <c r="W270" s="215"/>
      <c r="X270" s="498"/>
      <c r="Y270" s="179"/>
    </row>
    <row r="271" spans="1:25" ht="85.5" customHeight="1" x14ac:dyDescent="0.2">
      <c r="A271" s="487" t="s">
        <v>124</v>
      </c>
      <c r="B271" s="487" t="s">
        <v>724</v>
      </c>
      <c r="C271" s="487" t="s">
        <v>725</v>
      </c>
      <c r="D271" s="487" t="s">
        <v>761</v>
      </c>
      <c r="E271" s="487" t="s">
        <v>778</v>
      </c>
      <c r="F271" s="487" t="s">
        <v>779</v>
      </c>
      <c r="G271" s="487" t="s">
        <v>764</v>
      </c>
      <c r="H271" s="487" t="s">
        <v>729</v>
      </c>
      <c r="I271" s="487"/>
      <c r="J271" s="476" t="s">
        <v>774</v>
      </c>
      <c r="K271" s="476" t="s">
        <v>110</v>
      </c>
      <c r="L271" s="215" t="s">
        <v>111</v>
      </c>
      <c r="M271" s="215" t="s">
        <v>780</v>
      </c>
      <c r="N271" s="478" t="s">
        <v>729</v>
      </c>
      <c r="O271" s="478"/>
      <c r="P271" s="476" t="s">
        <v>134</v>
      </c>
      <c r="Q271" s="215" t="s">
        <v>781</v>
      </c>
      <c r="R271" s="215" t="s">
        <v>782</v>
      </c>
      <c r="S271" s="215"/>
      <c r="T271" s="215"/>
      <c r="U271" s="215"/>
      <c r="V271" s="215"/>
      <c r="W271" s="212"/>
      <c r="X271" s="498"/>
      <c r="Y271" s="179"/>
    </row>
    <row r="272" spans="1:25" ht="84.75" customHeight="1" x14ac:dyDescent="0.2">
      <c r="A272" s="487" t="s">
        <v>124</v>
      </c>
      <c r="B272" s="487" t="s">
        <v>724</v>
      </c>
      <c r="C272" s="487" t="s">
        <v>725</v>
      </c>
      <c r="D272" s="487" t="s">
        <v>761</v>
      </c>
      <c r="E272" s="487" t="s">
        <v>778</v>
      </c>
      <c r="F272" s="487" t="s">
        <v>783</v>
      </c>
      <c r="G272" s="487"/>
      <c r="H272" s="487"/>
      <c r="I272" s="487"/>
      <c r="J272" s="476" t="s">
        <v>784</v>
      </c>
      <c r="K272" s="476" t="s">
        <v>110</v>
      </c>
      <c r="L272" s="215" t="s">
        <v>111</v>
      </c>
      <c r="M272" s="215" t="s">
        <v>785</v>
      </c>
      <c r="N272" s="478" t="s">
        <v>729</v>
      </c>
      <c r="O272" s="478" t="s">
        <v>230</v>
      </c>
      <c r="P272" s="476" t="s">
        <v>134</v>
      </c>
      <c r="Q272" s="215" t="s">
        <v>786</v>
      </c>
      <c r="R272" s="215" t="s">
        <v>787</v>
      </c>
      <c r="S272" s="212"/>
      <c r="T272" s="212"/>
      <c r="U272" s="212"/>
      <c r="V272" s="212"/>
      <c r="W272" s="212"/>
      <c r="X272" s="501"/>
      <c r="Y272" s="179"/>
    </row>
    <row r="273" spans="1:25" ht="104.25" customHeight="1" x14ac:dyDescent="0.2">
      <c r="A273" s="482" t="s">
        <v>789</v>
      </c>
      <c r="B273" s="487" t="s">
        <v>724</v>
      </c>
      <c r="C273" s="482" t="s">
        <v>725</v>
      </c>
      <c r="D273" s="215" t="s">
        <v>790</v>
      </c>
      <c r="E273" s="215"/>
      <c r="F273" s="215" t="s">
        <v>790</v>
      </c>
      <c r="G273" s="487" t="s">
        <v>764</v>
      </c>
      <c r="H273" s="218" t="s">
        <v>729</v>
      </c>
      <c r="I273" s="218"/>
      <c r="J273" s="476" t="s">
        <v>730</v>
      </c>
      <c r="K273" s="476" t="s">
        <v>110</v>
      </c>
      <c r="L273" s="215" t="s">
        <v>111</v>
      </c>
      <c r="M273" s="215" t="s">
        <v>791</v>
      </c>
      <c r="N273" s="478" t="s">
        <v>729</v>
      </c>
      <c r="O273" s="478"/>
      <c r="P273" s="476" t="s">
        <v>140</v>
      </c>
      <c r="Q273" s="215" t="s">
        <v>792</v>
      </c>
      <c r="R273" s="215" t="s">
        <v>793</v>
      </c>
      <c r="S273" s="215"/>
      <c r="T273" s="215"/>
      <c r="U273" s="215"/>
      <c r="V273" s="215"/>
      <c r="W273" s="215"/>
      <c r="X273" s="498"/>
      <c r="Y273" s="179"/>
    </row>
    <row r="274" spans="1:25" ht="104.25" customHeight="1" x14ac:dyDescent="0.2">
      <c r="A274" s="487" t="s">
        <v>613</v>
      </c>
      <c r="B274" s="487" t="s">
        <v>468</v>
      </c>
      <c r="C274" s="487" t="s">
        <v>794</v>
      </c>
      <c r="D274" s="487" t="s">
        <v>795</v>
      </c>
      <c r="E274" s="487" t="s">
        <v>796</v>
      </c>
      <c r="F274" s="487" t="s">
        <v>797</v>
      </c>
      <c r="G274" s="215"/>
      <c r="H274" s="215"/>
      <c r="I274" s="215"/>
      <c r="J274" s="215"/>
      <c r="K274" s="476" t="s">
        <v>131</v>
      </c>
      <c r="L274" s="215" t="s">
        <v>132</v>
      </c>
      <c r="M274" s="215"/>
      <c r="N274" s="215"/>
      <c r="O274" s="215"/>
      <c r="P274" s="215"/>
      <c r="Q274" s="496"/>
      <c r="R274" s="496"/>
      <c r="S274" s="497"/>
      <c r="T274" s="497"/>
      <c r="U274" s="497"/>
      <c r="V274" s="497"/>
      <c r="W274" s="477"/>
      <c r="X274" s="498"/>
      <c r="Y274" s="179"/>
    </row>
    <row r="275" spans="1:25" ht="75" customHeight="1" x14ac:dyDescent="0.2">
      <c r="A275" s="487" t="s">
        <v>103</v>
      </c>
      <c r="B275" s="487" t="s">
        <v>809</v>
      </c>
      <c r="C275" s="487" t="s">
        <v>810</v>
      </c>
      <c r="D275" s="487" t="s">
        <v>821</v>
      </c>
      <c r="E275" s="487" t="s">
        <v>822</v>
      </c>
      <c r="F275" s="487" t="s">
        <v>823</v>
      </c>
      <c r="G275" s="487"/>
      <c r="H275" s="487"/>
      <c r="I275" s="487"/>
      <c r="J275" s="476" t="s">
        <v>824</v>
      </c>
      <c r="K275" s="476" t="s">
        <v>584</v>
      </c>
      <c r="L275" s="215" t="s">
        <v>207</v>
      </c>
      <c r="M275" s="493"/>
      <c r="N275" s="493"/>
      <c r="O275" s="493"/>
      <c r="P275" s="495"/>
      <c r="Q275" s="496"/>
      <c r="R275" s="496"/>
      <c r="S275" s="499"/>
      <c r="T275" s="499"/>
      <c r="U275" s="499"/>
      <c r="V275" s="499"/>
      <c r="W275" s="497"/>
      <c r="X275" s="498"/>
      <c r="Y275" s="179"/>
    </row>
    <row r="276" spans="1:25" ht="70.5" customHeight="1" x14ac:dyDescent="0.2">
      <c r="A276" s="487" t="s">
        <v>103</v>
      </c>
      <c r="B276" s="487" t="s">
        <v>809</v>
      </c>
      <c r="C276" s="487" t="s">
        <v>810</v>
      </c>
      <c r="D276" s="487" t="s">
        <v>821</v>
      </c>
      <c r="E276" s="487" t="s">
        <v>822</v>
      </c>
      <c r="F276" s="487" t="s">
        <v>825</v>
      </c>
      <c r="G276" s="487"/>
      <c r="H276" s="487"/>
      <c r="I276" s="487"/>
      <c r="J276" s="476" t="s">
        <v>824</v>
      </c>
      <c r="K276" s="476" t="s">
        <v>584</v>
      </c>
      <c r="L276" s="215" t="s">
        <v>207</v>
      </c>
      <c r="M276" s="493"/>
      <c r="N276" s="493"/>
      <c r="O276" s="493"/>
      <c r="P276" s="495"/>
      <c r="Q276" s="496"/>
      <c r="R276" s="496"/>
      <c r="S276" s="499"/>
      <c r="T276" s="499"/>
      <c r="U276" s="499"/>
      <c r="V276" s="499"/>
      <c r="W276" s="497"/>
      <c r="X276" s="498"/>
      <c r="Y276" s="179"/>
    </row>
    <row r="277" spans="1:25" ht="77.25" customHeight="1" x14ac:dyDescent="0.2">
      <c r="A277" s="487" t="s">
        <v>103</v>
      </c>
      <c r="B277" s="487" t="s">
        <v>809</v>
      </c>
      <c r="C277" s="487" t="s">
        <v>810</v>
      </c>
      <c r="D277" s="487" t="s">
        <v>821</v>
      </c>
      <c r="E277" s="487" t="s">
        <v>822</v>
      </c>
      <c r="F277" s="487" t="s">
        <v>826</v>
      </c>
      <c r="G277" s="487"/>
      <c r="H277" s="487"/>
      <c r="I277" s="487"/>
      <c r="J277" s="476" t="s">
        <v>827</v>
      </c>
      <c r="K277" s="476" t="s">
        <v>584</v>
      </c>
      <c r="L277" s="215" t="s">
        <v>207</v>
      </c>
      <c r="M277" s="493"/>
      <c r="N277" s="493"/>
      <c r="O277" s="493"/>
      <c r="P277" s="495"/>
      <c r="Q277" s="496"/>
      <c r="R277" s="496"/>
      <c r="S277" s="499"/>
      <c r="T277" s="499"/>
      <c r="U277" s="499"/>
      <c r="V277" s="499"/>
      <c r="W277" s="497"/>
      <c r="X277" s="498"/>
      <c r="Y277" s="179"/>
    </row>
    <row r="278" spans="1:25" ht="117" customHeight="1" x14ac:dyDescent="0.2">
      <c r="A278" s="487" t="s">
        <v>103</v>
      </c>
      <c r="B278" s="487" t="s">
        <v>809</v>
      </c>
      <c r="C278" s="487" t="s">
        <v>810</v>
      </c>
      <c r="D278" s="487" t="s">
        <v>821</v>
      </c>
      <c r="E278" s="487" t="s">
        <v>822</v>
      </c>
      <c r="F278" s="487" t="s">
        <v>828</v>
      </c>
      <c r="G278" s="487"/>
      <c r="H278" s="487"/>
      <c r="I278" s="487"/>
      <c r="J278" s="476" t="s">
        <v>824</v>
      </c>
      <c r="K278" s="476" t="s">
        <v>584</v>
      </c>
      <c r="L278" s="215" t="s">
        <v>207</v>
      </c>
      <c r="M278" s="493"/>
      <c r="N278" s="493"/>
      <c r="O278" s="493"/>
      <c r="P278" s="495"/>
      <c r="Q278" s="496"/>
      <c r="R278" s="496"/>
      <c r="S278" s="499"/>
      <c r="T278" s="499"/>
      <c r="U278" s="499"/>
      <c r="V278" s="499"/>
      <c r="W278" s="497"/>
      <c r="X278" s="498"/>
      <c r="Y278" s="179"/>
    </row>
    <row r="279" spans="1:25" x14ac:dyDescent="0.2">
      <c r="A279" s="500"/>
      <c r="B279" s="500"/>
      <c r="C279" s="221"/>
      <c r="D279" s="221"/>
      <c r="E279" s="221"/>
      <c r="F279" s="221"/>
      <c r="H279" s="221"/>
      <c r="I279" s="221"/>
      <c r="J279" s="502"/>
      <c r="K279" s="221"/>
      <c r="L279" s="500"/>
      <c r="M279" s="221"/>
      <c r="N279" s="221"/>
      <c r="O279" s="221"/>
      <c r="P279" s="502"/>
      <c r="Q279" s="503"/>
      <c r="R279" s="503"/>
      <c r="S279" s="504"/>
      <c r="T279" s="504"/>
      <c r="U279" s="504"/>
      <c r="V279" s="504"/>
    </row>
    <row r="280" spans="1:25" x14ac:dyDescent="0.2">
      <c r="A280" s="500"/>
      <c r="B280" s="500"/>
      <c r="C280" s="221"/>
      <c r="D280" s="221"/>
      <c r="E280" s="221"/>
      <c r="F280" s="221"/>
      <c r="H280" s="221"/>
      <c r="I280" s="221"/>
      <c r="J280" s="502"/>
      <c r="K280" s="221"/>
      <c r="L280" s="500"/>
      <c r="M280" s="221"/>
      <c r="N280" s="221"/>
      <c r="O280" s="221"/>
      <c r="P280" s="502"/>
      <c r="Q280" s="503"/>
      <c r="R280" s="503"/>
      <c r="S280" s="504"/>
      <c r="T280" s="504"/>
      <c r="U280" s="504"/>
      <c r="V280" s="504"/>
    </row>
    <row r="281" spans="1:25" x14ac:dyDescent="0.2">
      <c r="A281" s="500"/>
      <c r="B281" s="500"/>
      <c r="C281" s="221"/>
      <c r="D281" s="221"/>
      <c r="E281" s="221"/>
      <c r="F281" s="221"/>
      <c r="H281" s="221"/>
      <c r="I281" s="221"/>
      <c r="J281" s="502"/>
      <c r="K281" s="221"/>
      <c r="L281" s="500"/>
      <c r="M281" s="221"/>
      <c r="N281" s="221"/>
      <c r="O281" s="221"/>
      <c r="P281" s="502"/>
      <c r="Q281" s="503"/>
      <c r="R281" s="503"/>
      <c r="S281" s="504"/>
      <c r="T281" s="504"/>
      <c r="U281" s="504"/>
      <c r="V281" s="504"/>
    </row>
    <row r="282" spans="1:25" x14ac:dyDescent="0.2">
      <c r="A282" s="500"/>
      <c r="B282" s="500"/>
      <c r="C282" s="221"/>
      <c r="D282" s="221"/>
      <c r="E282" s="221"/>
      <c r="F282" s="221"/>
      <c r="H282" s="221"/>
      <c r="I282" s="221"/>
      <c r="J282" s="502"/>
      <c r="K282" s="221"/>
      <c r="L282" s="500"/>
      <c r="M282" s="221"/>
      <c r="N282" s="221"/>
      <c r="O282" s="221"/>
      <c r="P282" s="502"/>
      <c r="Q282" s="503"/>
      <c r="R282" s="503"/>
      <c r="S282" s="504"/>
      <c r="T282" s="504"/>
      <c r="U282" s="504"/>
      <c r="V282" s="504"/>
    </row>
    <row r="283" spans="1:25" x14ac:dyDescent="0.2">
      <c r="A283" s="500"/>
      <c r="B283" s="500"/>
      <c r="C283" s="221"/>
      <c r="D283" s="221"/>
      <c r="E283" s="221"/>
      <c r="F283" s="221"/>
      <c r="H283" s="221"/>
      <c r="I283" s="221"/>
      <c r="J283" s="502"/>
      <c r="K283" s="221"/>
      <c r="L283" s="500"/>
      <c r="M283" s="221"/>
      <c r="N283" s="221"/>
      <c r="O283" s="221"/>
      <c r="P283" s="502"/>
      <c r="Q283" s="503"/>
      <c r="R283" s="503"/>
      <c r="S283" s="504"/>
      <c r="T283" s="504"/>
      <c r="U283" s="504"/>
      <c r="V283" s="504"/>
    </row>
    <row r="284" spans="1:25" x14ac:dyDescent="0.2">
      <c r="A284" s="500"/>
      <c r="B284" s="500"/>
      <c r="C284" s="221"/>
      <c r="D284" s="221"/>
      <c r="E284" s="221"/>
      <c r="F284" s="221"/>
      <c r="H284" s="221"/>
      <c r="I284" s="221"/>
      <c r="J284" s="502"/>
      <c r="K284" s="221"/>
      <c r="L284" s="500"/>
      <c r="M284" s="221"/>
      <c r="N284" s="221"/>
      <c r="O284" s="221"/>
      <c r="P284" s="502"/>
      <c r="Q284" s="503"/>
      <c r="R284" s="503"/>
      <c r="S284" s="504"/>
      <c r="T284" s="504"/>
      <c r="U284" s="504"/>
      <c r="V284" s="504"/>
    </row>
    <row r="285" spans="1:25" x14ac:dyDescent="0.2">
      <c r="A285" s="500"/>
      <c r="B285" s="500"/>
      <c r="C285" s="221"/>
      <c r="D285" s="221"/>
      <c r="E285" s="221"/>
      <c r="F285" s="221"/>
      <c r="H285" s="221"/>
      <c r="I285" s="221"/>
      <c r="J285" s="502"/>
      <c r="K285" s="221"/>
      <c r="L285" s="500"/>
      <c r="M285" s="221"/>
      <c r="N285" s="221"/>
      <c r="O285" s="221"/>
      <c r="P285" s="502"/>
      <c r="Q285" s="503"/>
      <c r="R285" s="503"/>
      <c r="S285" s="504"/>
      <c r="T285" s="504"/>
      <c r="U285" s="504"/>
      <c r="V285" s="504"/>
    </row>
    <row r="286" spans="1:25" x14ac:dyDescent="0.2">
      <c r="A286" s="500"/>
      <c r="B286" s="500"/>
      <c r="C286" s="221"/>
      <c r="D286" s="221"/>
      <c r="E286" s="221"/>
      <c r="F286" s="221"/>
      <c r="H286" s="221"/>
      <c r="I286" s="221"/>
      <c r="J286" s="502"/>
      <c r="K286" s="221"/>
      <c r="L286" s="500"/>
      <c r="M286" s="221"/>
      <c r="N286" s="221"/>
      <c r="O286" s="221"/>
      <c r="P286" s="502"/>
      <c r="Q286" s="503"/>
      <c r="R286" s="503"/>
      <c r="S286" s="504"/>
      <c r="T286" s="504"/>
      <c r="U286" s="504"/>
      <c r="V286" s="504"/>
    </row>
    <row r="287" spans="1:25" x14ac:dyDescent="0.2">
      <c r="A287" s="500"/>
      <c r="B287" s="500"/>
      <c r="C287" s="221"/>
      <c r="D287" s="221"/>
      <c r="E287" s="221"/>
      <c r="F287" s="221"/>
      <c r="H287" s="221"/>
      <c r="I287" s="221"/>
      <c r="J287" s="502"/>
      <c r="K287" s="221"/>
      <c r="L287" s="500"/>
      <c r="M287" s="221"/>
      <c r="N287" s="221"/>
      <c r="O287" s="221"/>
      <c r="P287" s="502"/>
      <c r="Q287" s="503"/>
      <c r="R287" s="503"/>
      <c r="S287" s="504"/>
      <c r="T287" s="504"/>
      <c r="U287" s="504"/>
      <c r="V287" s="504"/>
    </row>
    <row r="288" spans="1:25" x14ac:dyDescent="0.2">
      <c r="A288" s="500"/>
      <c r="B288" s="500"/>
      <c r="C288" s="221"/>
      <c r="D288" s="221"/>
      <c r="E288" s="221"/>
      <c r="F288" s="221"/>
      <c r="H288" s="221"/>
      <c r="I288" s="221"/>
      <c r="J288" s="502"/>
      <c r="K288" s="221"/>
      <c r="L288" s="500"/>
      <c r="M288" s="221"/>
      <c r="N288" s="221"/>
      <c r="O288" s="221"/>
      <c r="P288" s="502"/>
      <c r="Q288" s="503"/>
      <c r="R288" s="503"/>
      <c r="S288" s="504"/>
      <c r="T288" s="504"/>
      <c r="U288" s="504"/>
      <c r="V288" s="504"/>
    </row>
    <row r="289" spans="1:22" x14ac:dyDescent="0.2">
      <c r="A289" s="500"/>
      <c r="B289" s="500"/>
      <c r="C289" s="221"/>
      <c r="D289" s="221"/>
      <c r="E289" s="221"/>
      <c r="F289" s="221"/>
      <c r="H289" s="221"/>
      <c r="I289" s="221"/>
      <c r="J289" s="502"/>
      <c r="K289" s="221"/>
      <c r="L289" s="500"/>
      <c r="M289" s="221"/>
      <c r="N289" s="221"/>
      <c r="O289" s="221"/>
      <c r="P289" s="502"/>
      <c r="Q289" s="503"/>
      <c r="R289" s="503"/>
      <c r="S289" s="504"/>
      <c r="T289" s="504"/>
      <c r="U289" s="504"/>
      <c r="V289" s="504"/>
    </row>
    <row r="290" spans="1:22" x14ac:dyDescent="0.2">
      <c r="A290" s="500"/>
      <c r="B290" s="500"/>
      <c r="C290" s="221"/>
      <c r="D290" s="221"/>
      <c r="E290" s="221"/>
      <c r="F290" s="221"/>
      <c r="H290" s="221"/>
      <c r="I290" s="221"/>
      <c r="J290" s="502"/>
      <c r="K290" s="221"/>
      <c r="L290" s="500"/>
      <c r="M290" s="221"/>
      <c r="N290" s="221"/>
      <c r="O290" s="221"/>
      <c r="P290" s="502"/>
      <c r="Q290" s="503"/>
      <c r="R290" s="503"/>
      <c r="S290" s="504"/>
      <c r="T290" s="504"/>
      <c r="U290" s="504"/>
      <c r="V290" s="504"/>
    </row>
    <row r="291" spans="1:22" x14ac:dyDescent="0.2">
      <c r="A291" s="500"/>
      <c r="B291" s="500"/>
      <c r="C291" s="221"/>
      <c r="D291" s="221"/>
      <c r="E291" s="221"/>
      <c r="F291" s="221"/>
      <c r="H291" s="221"/>
      <c r="I291" s="221"/>
      <c r="J291" s="502"/>
      <c r="K291" s="221"/>
      <c r="L291" s="500"/>
      <c r="M291" s="221"/>
      <c r="N291" s="221"/>
      <c r="O291" s="221"/>
      <c r="P291" s="502"/>
      <c r="Q291" s="503"/>
      <c r="R291" s="503"/>
      <c r="S291" s="504"/>
      <c r="T291" s="504"/>
      <c r="U291" s="504"/>
      <c r="V291" s="504"/>
    </row>
    <row r="292" spans="1:22" x14ac:dyDescent="0.2">
      <c r="A292" s="500"/>
      <c r="B292" s="500"/>
      <c r="C292" s="221"/>
      <c r="D292" s="221"/>
      <c r="E292" s="221"/>
      <c r="F292" s="221"/>
      <c r="H292" s="221"/>
      <c r="I292" s="221"/>
      <c r="J292" s="502"/>
      <c r="K292" s="221"/>
      <c r="L292" s="500"/>
      <c r="M292" s="221"/>
      <c r="N292" s="221"/>
      <c r="O292" s="221"/>
      <c r="P292" s="502"/>
      <c r="Q292" s="503"/>
      <c r="R292" s="503"/>
      <c r="S292" s="504"/>
      <c r="T292" s="504"/>
      <c r="U292" s="504"/>
      <c r="V292" s="504"/>
    </row>
    <row r="293" spans="1:22" x14ac:dyDescent="0.2">
      <c r="A293" s="500"/>
      <c r="B293" s="500"/>
      <c r="C293" s="221"/>
      <c r="D293" s="221"/>
      <c r="E293" s="221"/>
      <c r="F293" s="221"/>
      <c r="H293" s="221"/>
      <c r="I293" s="221"/>
      <c r="J293" s="502"/>
      <c r="K293" s="221"/>
      <c r="L293" s="500"/>
      <c r="M293" s="221"/>
      <c r="N293" s="221"/>
      <c r="O293" s="221"/>
      <c r="P293" s="502"/>
      <c r="Q293" s="503"/>
      <c r="R293" s="503"/>
      <c r="S293" s="504"/>
      <c r="T293" s="504"/>
      <c r="U293" s="504"/>
      <c r="V293" s="504"/>
    </row>
    <row r="294" spans="1:22" x14ac:dyDescent="0.2">
      <c r="A294" s="500"/>
      <c r="B294" s="500"/>
      <c r="C294" s="221"/>
      <c r="D294" s="221"/>
      <c r="E294" s="221"/>
      <c r="F294" s="221"/>
      <c r="H294" s="221"/>
      <c r="I294" s="221"/>
      <c r="J294" s="502"/>
      <c r="K294" s="221"/>
      <c r="L294" s="500"/>
      <c r="M294" s="221"/>
      <c r="N294" s="221"/>
      <c r="O294" s="221"/>
      <c r="P294" s="502"/>
      <c r="Q294" s="503"/>
      <c r="R294" s="503"/>
      <c r="S294" s="504"/>
      <c r="T294" s="504"/>
      <c r="U294" s="504"/>
      <c r="V294" s="504"/>
    </row>
    <row r="295" spans="1:22" x14ac:dyDescent="0.2">
      <c r="A295" s="500"/>
      <c r="B295" s="500"/>
      <c r="C295" s="221"/>
      <c r="D295" s="221"/>
      <c r="E295" s="221"/>
      <c r="F295" s="221"/>
      <c r="H295" s="221"/>
      <c r="I295" s="221"/>
      <c r="J295" s="502"/>
      <c r="K295" s="221"/>
      <c r="L295" s="500"/>
      <c r="M295" s="221"/>
      <c r="N295" s="221"/>
      <c r="O295" s="221"/>
      <c r="P295" s="502"/>
      <c r="Q295" s="503"/>
      <c r="R295" s="503"/>
      <c r="S295" s="504"/>
      <c r="T295" s="504"/>
      <c r="U295" s="504"/>
      <c r="V295" s="504"/>
    </row>
    <row r="296" spans="1:22" x14ac:dyDescent="0.2">
      <c r="A296" s="500"/>
      <c r="B296" s="500"/>
      <c r="C296" s="221"/>
      <c r="D296" s="221"/>
      <c r="E296" s="221"/>
      <c r="F296" s="221"/>
      <c r="H296" s="221"/>
      <c r="I296" s="221"/>
      <c r="J296" s="502"/>
      <c r="K296" s="221"/>
      <c r="L296" s="500"/>
      <c r="M296" s="221"/>
      <c r="N296" s="221"/>
      <c r="O296" s="221"/>
      <c r="P296" s="502"/>
      <c r="Q296" s="503"/>
      <c r="R296" s="503"/>
      <c r="S296" s="504"/>
      <c r="T296" s="504"/>
      <c r="U296" s="504"/>
      <c r="V296" s="504"/>
    </row>
    <row r="297" spans="1:22" x14ac:dyDescent="0.2">
      <c r="A297" s="500"/>
      <c r="B297" s="500"/>
      <c r="C297" s="221"/>
      <c r="D297" s="221"/>
      <c r="E297" s="221"/>
      <c r="F297" s="221"/>
      <c r="H297" s="221"/>
      <c r="I297" s="221"/>
      <c r="J297" s="502"/>
      <c r="K297" s="221"/>
      <c r="L297" s="500"/>
      <c r="M297" s="221"/>
      <c r="N297" s="221"/>
      <c r="O297" s="221"/>
      <c r="P297" s="502"/>
      <c r="Q297" s="503"/>
      <c r="R297" s="503"/>
      <c r="S297" s="504"/>
      <c r="T297" s="504"/>
      <c r="U297" s="504"/>
      <c r="V297" s="504"/>
    </row>
    <row r="298" spans="1:22" x14ac:dyDescent="0.2">
      <c r="A298" s="500"/>
      <c r="B298" s="500"/>
      <c r="C298" s="221"/>
      <c r="D298" s="221"/>
      <c r="E298" s="221"/>
      <c r="F298" s="221"/>
      <c r="H298" s="221"/>
      <c r="I298" s="221"/>
      <c r="J298" s="502"/>
      <c r="K298" s="221"/>
      <c r="L298" s="500"/>
      <c r="M298" s="221"/>
      <c r="N298" s="221"/>
      <c r="O298" s="221"/>
      <c r="P298" s="502"/>
      <c r="Q298" s="503"/>
      <c r="R298" s="503"/>
      <c r="S298" s="504"/>
      <c r="T298" s="504"/>
      <c r="U298" s="504"/>
      <c r="V298" s="504"/>
    </row>
    <row r="299" spans="1:22" x14ac:dyDescent="0.2">
      <c r="A299" s="500"/>
      <c r="B299" s="500"/>
      <c r="C299" s="221"/>
      <c r="D299" s="221"/>
      <c r="E299" s="221"/>
      <c r="F299" s="221"/>
      <c r="H299" s="221"/>
      <c r="I299" s="221"/>
      <c r="J299" s="502"/>
      <c r="K299" s="221"/>
      <c r="L299" s="500"/>
      <c r="M299" s="221"/>
      <c r="N299" s="221"/>
      <c r="O299" s="221"/>
      <c r="P299" s="502"/>
      <c r="Q299" s="503"/>
      <c r="R299" s="503"/>
      <c r="S299" s="504"/>
      <c r="T299" s="504"/>
      <c r="U299" s="504"/>
      <c r="V299" s="504"/>
    </row>
    <row r="300" spans="1:22" x14ac:dyDescent="0.2">
      <c r="A300" s="500"/>
      <c r="B300" s="500"/>
      <c r="C300" s="221"/>
      <c r="D300" s="221"/>
      <c r="E300" s="221"/>
      <c r="F300" s="221"/>
      <c r="H300" s="221"/>
      <c r="I300" s="221"/>
      <c r="J300" s="502"/>
      <c r="K300" s="221"/>
      <c r="L300" s="500"/>
      <c r="M300" s="221"/>
      <c r="N300" s="221"/>
      <c r="O300" s="221"/>
      <c r="P300" s="502"/>
      <c r="Q300" s="503"/>
      <c r="R300" s="503"/>
      <c r="S300" s="504"/>
      <c r="T300" s="504"/>
      <c r="U300" s="504"/>
      <c r="V300" s="504"/>
    </row>
    <row r="301" spans="1:22" x14ac:dyDescent="0.2">
      <c r="A301" s="500"/>
      <c r="B301" s="500"/>
      <c r="C301" s="221"/>
      <c r="D301" s="221"/>
      <c r="E301" s="221"/>
      <c r="F301" s="221"/>
      <c r="H301" s="221"/>
      <c r="I301" s="221"/>
      <c r="J301" s="502"/>
      <c r="K301" s="221"/>
      <c r="L301" s="500"/>
      <c r="M301" s="221"/>
      <c r="N301" s="221"/>
      <c r="O301" s="221"/>
      <c r="P301" s="502"/>
      <c r="Q301" s="503"/>
      <c r="R301" s="503"/>
      <c r="S301" s="504"/>
      <c r="T301" s="504"/>
      <c r="U301" s="504"/>
      <c r="V301" s="504"/>
    </row>
    <row r="302" spans="1:22" x14ac:dyDescent="0.2">
      <c r="A302" s="500"/>
      <c r="B302" s="500"/>
      <c r="C302" s="221"/>
      <c r="D302" s="221"/>
      <c r="E302" s="221"/>
      <c r="F302" s="221"/>
      <c r="H302" s="221"/>
      <c r="I302" s="221"/>
      <c r="J302" s="502"/>
      <c r="K302" s="221"/>
      <c r="L302" s="500"/>
      <c r="M302" s="221"/>
      <c r="N302" s="221"/>
      <c r="O302" s="221"/>
      <c r="P302" s="502"/>
      <c r="Q302" s="503"/>
      <c r="R302" s="503"/>
      <c r="S302" s="504"/>
      <c r="T302" s="504"/>
      <c r="U302" s="504"/>
      <c r="V302" s="504"/>
    </row>
    <row r="303" spans="1:22" x14ac:dyDescent="0.2">
      <c r="A303" s="500"/>
      <c r="B303" s="500"/>
      <c r="C303" s="221"/>
      <c r="D303" s="221"/>
      <c r="E303" s="221"/>
      <c r="F303" s="221"/>
      <c r="H303" s="221"/>
      <c r="I303" s="221"/>
      <c r="J303" s="502"/>
      <c r="K303" s="221"/>
      <c r="L303" s="500"/>
      <c r="M303" s="221"/>
      <c r="N303" s="221"/>
      <c r="O303" s="221"/>
      <c r="P303" s="502"/>
      <c r="Q303" s="503"/>
      <c r="R303" s="503"/>
      <c r="S303" s="504"/>
      <c r="T303" s="504"/>
      <c r="U303" s="504"/>
      <c r="V303" s="504"/>
    </row>
    <row r="304" spans="1:22" x14ac:dyDescent="0.2">
      <c r="A304" s="500"/>
      <c r="B304" s="500"/>
      <c r="C304" s="221"/>
      <c r="D304" s="221"/>
      <c r="E304" s="221"/>
      <c r="F304" s="221"/>
      <c r="H304" s="221"/>
      <c r="I304" s="221"/>
      <c r="J304" s="502"/>
      <c r="K304" s="221"/>
      <c r="L304" s="500"/>
      <c r="M304" s="221"/>
      <c r="N304" s="221"/>
      <c r="O304" s="221"/>
      <c r="P304" s="502"/>
      <c r="Q304" s="503"/>
      <c r="R304" s="503"/>
      <c r="S304" s="504"/>
      <c r="T304" s="504"/>
      <c r="U304" s="504"/>
      <c r="V304" s="504"/>
    </row>
    <row r="305" spans="1:22" x14ac:dyDescent="0.2">
      <c r="A305" s="500"/>
      <c r="B305" s="500"/>
      <c r="C305" s="221"/>
      <c r="D305" s="221"/>
      <c r="E305" s="221"/>
      <c r="F305" s="221"/>
      <c r="H305" s="221"/>
      <c r="I305" s="221"/>
      <c r="J305" s="502"/>
      <c r="K305" s="221"/>
      <c r="L305" s="500"/>
      <c r="M305" s="221"/>
      <c r="N305" s="221"/>
      <c r="O305" s="221"/>
      <c r="P305" s="502"/>
      <c r="Q305" s="503"/>
      <c r="R305" s="503"/>
      <c r="S305" s="504"/>
      <c r="T305" s="504"/>
      <c r="U305" s="504"/>
      <c r="V305" s="504"/>
    </row>
    <row r="306" spans="1:22" x14ac:dyDescent="0.2">
      <c r="A306" s="500"/>
      <c r="B306" s="500"/>
      <c r="C306" s="221"/>
      <c r="D306" s="221"/>
      <c r="E306" s="221"/>
      <c r="F306" s="221"/>
      <c r="H306" s="221"/>
      <c r="I306" s="221"/>
      <c r="J306" s="502"/>
      <c r="K306" s="221"/>
      <c r="L306" s="500"/>
      <c r="M306" s="221"/>
      <c r="N306" s="221"/>
      <c r="O306" s="221"/>
      <c r="P306" s="502"/>
      <c r="Q306" s="503"/>
      <c r="R306" s="503"/>
      <c r="S306" s="504"/>
      <c r="T306" s="504"/>
      <c r="U306" s="504"/>
      <c r="V306" s="504"/>
    </row>
    <row r="307" spans="1:22" x14ac:dyDescent="0.2">
      <c r="A307" s="500"/>
      <c r="B307" s="500"/>
      <c r="C307" s="221"/>
      <c r="D307" s="221"/>
      <c r="E307" s="221"/>
      <c r="F307" s="221"/>
      <c r="H307" s="221"/>
      <c r="I307" s="221"/>
      <c r="J307" s="502"/>
      <c r="K307" s="221"/>
      <c r="L307" s="500"/>
      <c r="M307" s="221"/>
      <c r="N307" s="221"/>
      <c r="O307" s="221"/>
      <c r="P307" s="502"/>
      <c r="Q307" s="503"/>
      <c r="R307" s="503"/>
      <c r="S307" s="504"/>
      <c r="T307" s="504"/>
      <c r="U307" s="504"/>
      <c r="V307" s="504"/>
    </row>
    <row r="308" spans="1:22" x14ac:dyDescent="0.2">
      <c r="A308" s="500"/>
      <c r="B308" s="500"/>
      <c r="C308" s="221"/>
      <c r="D308" s="221"/>
      <c r="E308" s="221"/>
      <c r="F308" s="221"/>
      <c r="H308" s="221"/>
      <c r="I308" s="221"/>
      <c r="J308" s="502"/>
      <c r="K308" s="221"/>
      <c r="L308" s="500"/>
      <c r="M308" s="221"/>
      <c r="N308" s="221"/>
      <c r="O308" s="221"/>
      <c r="P308" s="502"/>
      <c r="Q308" s="503"/>
      <c r="R308" s="503"/>
      <c r="S308" s="504"/>
      <c r="T308" s="504"/>
      <c r="U308" s="504"/>
      <c r="V308" s="504"/>
    </row>
    <row r="309" spans="1:22" x14ac:dyDescent="0.2">
      <c r="A309" s="500"/>
      <c r="B309" s="500"/>
      <c r="C309" s="221"/>
      <c r="D309" s="221"/>
      <c r="E309" s="221"/>
      <c r="F309" s="221"/>
      <c r="H309" s="221"/>
      <c r="I309" s="221"/>
      <c r="J309" s="502"/>
      <c r="K309" s="221"/>
      <c r="L309" s="500"/>
      <c r="M309" s="221"/>
      <c r="N309" s="221"/>
      <c r="O309" s="221"/>
      <c r="P309" s="502"/>
      <c r="Q309" s="503"/>
      <c r="R309" s="503"/>
      <c r="S309" s="504"/>
      <c r="T309" s="504"/>
      <c r="U309" s="504"/>
      <c r="V309" s="504"/>
    </row>
    <row r="310" spans="1:22" x14ac:dyDescent="0.2">
      <c r="A310" s="500"/>
      <c r="B310" s="500"/>
      <c r="C310" s="221"/>
      <c r="D310" s="221"/>
      <c r="E310" s="221"/>
      <c r="F310" s="221"/>
      <c r="H310" s="221"/>
      <c r="I310" s="221"/>
      <c r="J310" s="502"/>
      <c r="K310" s="221"/>
      <c r="L310" s="500"/>
      <c r="M310" s="221"/>
      <c r="N310" s="221"/>
      <c r="O310" s="221"/>
      <c r="P310" s="502"/>
      <c r="Q310" s="503"/>
      <c r="R310" s="503"/>
      <c r="S310" s="504"/>
      <c r="T310" s="504"/>
      <c r="U310" s="504"/>
      <c r="V310" s="504"/>
    </row>
    <row r="311" spans="1:22" x14ac:dyDescent="0.2">
      <c r="A311" s="500"/>
      <c r="B311" s="500"/>
      <c r="C311" s="221"/>
      <c r="D311" s="221"/>
      <c r="E311" s="221"/>
      <c r="F311" s="221"/>
      <c r="H311" s="221"/>
      <c r="I311" s="221"/>
      <c r="J311" s="502"/>
      <c r="K311" s="221"/>
      <c r="L311" s="500"/>
      <c r="M311" s="221"/>
      <c r="N311" s="221"/>
      <c r="O311" s="221"/>
      <c r="P311" s="502"/>
      <c r="Q311" s="503"/>
      <c r="R311" s="503"/>
      <c r="S311" s="504"/>
      <c r="T311" s="504"/>
      <c r="U311" s="504"/>
      <c r="V311" s="504"/>
    </row>
    <row r="312" spans="1:22" x14ac:dyDescent="0.2">
      <c r="A312" s="500"/>
      <c r="B312" s="500"/>
      <c r="C312" s="221"/>
      <c r="D312" s="221"/>
      <c r="E312" s="221"/>
      <c r="F312" s="221"/>
      <c r="H312" s="221"/>
      <c r="I312" s="221"/>
      <c r="J312" s="502"/>
      <c r="K312" s="221"/>
      <c r="L312" s="500"/>
      <c r="M312" s="221"/>
      <c r="N312" s="221"/>
      <c r="O312" s="221"/>
      <c r="P312" s="502"/>
      <c r="Q312" s="503"/>
      <c r="R312" s="503"/>
      <c r="S312" s="504"/>
      <c r="T312" s="504"/>
      <c r="U312" s="504"/>
      <c r="V312" s="504"/>
    </row>
    <row r="313" spans="1:22" x14ac:dyDescent="0.2">
      <c r="A313" s="500"/>
      <c r="B313" s="500"/>
      <c r="C313" s="221"/>
      <c r="D313" s="221"/>
      <c r="E313" s="221"/>
      <c r="F313" s="221"/>
      <c r="H313" s="221"/>
      <c r="I313" s="221"/>
      <c r="J313" s="502"/>
      <c r="K313" s="221"/>
      <c r="L313" s="500"/>
      <c r="M313" s="221"/>
      <c r="N313" s="221"/>
      <c r="O313" s="221"/>
      <c r="P313" s="502"/>
      <c r="Q313" s="503"/>
      <c r="R313" s="503"/>
      <c r="S313" s="504"/>
      <c r="T313" s="504"/>
      <c r="U313" s="504"/>
      <c r="V313" s="504"/>
    </row>
    <row r="314" spans="1:22" x14ac:dyDescent="0.2">
      <c r="A314" s="500"/>
      <c r="B314" s="500"/>
      <c r="C314" s="221"/>
      <c r="D314" s="221"/>
      <c r="E314" s="221"/>
      <c r="F314" s="221"/>
      <c r="H314" s="221"/>
      <c r="I314" s="221"/>
      <c r="J314" s="502"/>
      <c r="K314" s="221"/>
      <c r="L314" s="500"/>
      <c r="M314" s="221"/>
      <c r="N314" s="221"/>
      <c r="O314" s="221"/>
      <c r="P314" s="502"/>
      <c r="Q314" s="503"/>
      <c r="R314" s="503"/>
      <c r="S314" s="504"/>
      <c r="T314" s="504"/>
      <c r="U314" s="504"/>
      <c r="V314" s="504"/>
    </row>
    <row r="315" spans="1:22" x14ac:dyDescent="0.2">
      <c r="A315" s="500"/>
      <c r="B315" s="500"/>
      <c r="C315" s="221"/>
      <c r="D315" s="221"/>
      <c r="E315" s="221"/>
      <c r="F315" s="221"/>
      <c r="H315" s="221"/>
      <c r="I315" s="221"/>
      <c r="J315" s="502"/>
      <c r="K315" s="221"/>
      <c r="L315" s="500"/>
      <c r="M315" s="221"/>
      <c r="N315" s="221"/>
      <c r="O315" s="221"/>
      <c r="P315" s="502"/>
      <c r="Q315" s="503"/>
      <c r="R315" s="503"/>
      <c r="S315" s="504"/>
      <c r="T315" s="504"/>
      <c r="U315" s="504"/>
      <c r="V315" s="504"/>
    </row>
    <row r="316" spans="1:22" x14ac:dyDescent="0.2">
      <c r="A316" s="500"/>
      <c r="B316" s="500"/>
      <c r="C316" s="221"/>
      <c r="D316" s="221"/>
      <c r="E316" s="221"/>
      <c r="F316" s="221"/>
      <c r="H316" s="221"/>
      <c r="I316" s="221"/>
      <c r="J316" s="502"/>
      <c r="K316" s="221"/>
      <c r="L316" s="500"/>
      <c r="M316" s="221"/>
      <c r="N316" s="221"/>
      <c r="O316" s="221"/>
      <c r="P316" s="502"/>
      <c r="Q316" s="503"/>
      <c r="R316" s="503"/>
      <c r="S316" s="504"/>
      <c r="T316" s="504"/>
      <c r="U316" s="504"/>
      <c r="V316" s="504"/>
    </row>
    <row r="317" spans="1:22" x14ac:dyDescent="0.2">
      <c r="A317" s="500"/>
      <c r="B317" s="500"/>
      <c r="C317" s="221"/>
      <c r="D317" s="221"/>
      <c r="E317" s="221"/>
      <c r="F317" s="221"/>
      <c r="H317" s="221"/>
      <c r="I317" s="221"/>
      <c r="J317" s="502"/>
      <c r="K317" s="221"/>
      <c r="L317" s="500"/>
      <c r="M317" s="221"/>
      <c r="N317" s="221"/>
      <c r="O317" s="221"/>
      <c r="P317" s="502"/>
      <c r="Q317" s="503"/>
      <c r="R317" s="503"/>
      <c r="S317" s="504"/>
      <c r="T317" s="504"/>
      <c r="U317" s="504"/>
      <c r="V317" s="504"/>
    </row>
    <row r="318" spans="1:22" x14ac:dyDescent="0.2">
      <c r="A318" s="500"/>
      <c r="B318" s="500"/>
      <c r="C318" s="221"/>
      <c r="D318" s="221"/>
      <c r="E318" s="221"/>
      <c r="F318" s="221"/>
      <c r="H318" s="221"/>
      <c r="I318" s="221"/>
      <c r="J318" s="502"/>
      <c r="K318" s="221"/>
      <c r="L318" s="500"/>
      <c r="M318" s="221"/>
      <c r="N318" s="221"/>
      <c r="O318" s="221"/>
      <c r="P318" s="502"/>
      <c r="Q318" s="503"/>
      <c r="R318" s="503"/>
      <c r="S318" s="504"/>
      <c r="T318" s="504"/>
      <c r="U318" s="504"/>
      <c r="V318" s="504"/>
    </row>
    <row r="319" spans="1:22" x14ac:dyDescent="0.2">
      <c r="A319" s="500"/>
      <c r="B319" s="500"/>
      <c r="C319" s="221"/>
      <c r="D319" s="221"/>
      <c r="E319" s="221"/>
      <c r="F319" s="221"/>
      <c r="H319" s="221"/>
      <c r="I319" s="221"/>
      <c r="J319" s="502"/>
      <c r="K319" s="221"/>
      <c r="L319" s="500"/>
      <c r="M319" s="221"/>
      <c r="N319" s="221"/>
      <c r="O319" s="221"/>
      <c r="P319" s="502"/>
      <c r="Q319" s="503"/>
      <c r="R319" s="503"/>
      <c r="S319" s="504"/>
      <c r="T319" s="504"/>
      <c r="U319" s="504"/>
      <c r="V319" s="504"/>
    </row>
    <row r="320" spans="1:22" x14ac:dyDescent="0.2">
      <c r="A320" s="500"/>
      <c r="B320" s="500"/>
      <c r="C320" s="221"/>
      <c r="D320" s="221"/>
      <c r="E320" s="221"/>
      <c r="F320" s="221"/>
      <c r="H320" s="221"/>
      <c r="I320" s="221"/>
      <c r="J320" s="502"/>
      <c r="K320" s="221"/>
      <c r="L320" s="500"/>
      <c r="M320" s="221"/>
      <c r="N320" s="221"/>
      <c r="O320" s="221"/>
      <c r="P320" s="502"/>
      <c r="Q320" s="503"/>
      <c r="R320" s="503"/>
      <c r="S320" s="504"/>
      <c r="T320" s="504"/>
      <c r="U320" s="504"/>
      <c r="V320" s="504"/>
    </row>
    <row r="321" spans="1:22" x14ac:dyDescent="0.2">
      <c r="A321" s="500"/>
      <c r="B321" s="500"/>
      <c r="C321" s="221"/>
      <c r="D321" s="221"/>
      <c r="E321" s="221"/>
      <c r="F321" s="221"/>
      <c r="H321" s="221"/>
      <c r="I321" s="221"/>
      <c r="J321" s="502"/>
      <c r="K321" s="221"/>
      <c r="L321" s="500"/>
      <c r="M321" s="221"/>
      <c r="N321" s="221"/>
      <c r="O321" s="221"/>
      <c r="P321" s="502"/>
      <c r="Q321" s="503"/>
      <c r="R321" s="503"/>
      <c r="S321" s="504"/>
      <c r="T321" s="504"/>
      <c r="U321" s="504"/>
      <c r="V321" s="504"/>
    </row>
    <row r="322" spans="1:22" x14ac:dyDescent="0.2">
      <c r="A322" s="500"/>
      <c r="B322" s="500"/>
      <c r="C322" s="221"/>
      <c r="D322" s="221"/>
      <c r="E322" s="221"/>
      <c r="F322" s="221"/>
      <c r="H322" s="221"/>
      <c r="I322" s="221"/>
      <c r="J322" s="502"/>
      <c r="K322" s="221"/>
      <c r="L322" s="500"/>
      <c r="M322" s="221"/>
      <c r="N322" s="221"/>
      <c r="O322" s="221"/>
      <c r="P322" s="502"/>
      <c r="Q322" s="503"/>
      <c r="R322" s="503"/>
      <c r="S322" s="504"/>
      <c r="T322" s="504"/>
      <c r="U322" s="504"/>
      <c r="V322" s="504"/>
    </row>
    <row r="323" spans="1:22" x14ac:dyDescent="0.2">
      <c r="A323" s="500"/>
      <c r="B323" s="500"/>
      <c r="C323" s="221"/>
      <c r="D323" s="221"/>
      <c r="E323" s="221"/>
      <c r="F323" s="221"/>
      <c r="H323" s="221"/>
      <c r="I323" s="221"/>
      <c r="J323" s="502"/>
      <c r="K323" s="221"/>
      <c r="L323" s="500"/>
      <c r="M323" s="221"/>
      <c r="N323" s="221"/>
      <c r="O323" s="221"/>
      <c r="P323" s="502"/>
      <c r="Q323" s="503"/>
      <c r="R323" s="503"/>
      <c r="S323" s="504"/>
      <c r="T323" s="504"/>
      <c r="U323" s="504"/>
      <c r="V323" s="504"/>
    </row>
    <row r="324" spans="1:22" x14ac:dyDescent="0.2">
      <c r="A324" s="500"/>
      <c r="B324" s="500"/>
      <c r="C324" s="221"/>
      <c r="D324" s="221"/>
      <c r="E324" s="221"/>
      <c r="F324" s="221"/>
      <c r="H324" s="221"/>
      <c r="I324" s="221"/>
      <c r="J324" s="502"/>
      <c r="K324" s="221"/>
      <c r="L324" s="500"/>
      <c r="M324" s="221"/>
      <c r="N324" s="221"/>
      <c r="O324" s="221"/>
      <c r="P324" s="502"/>
      <c r="Q324" s="503"/>
      <c r="R324" s="503"/>
      <c r="S324" s="504"/>
      <c r="T324" s="504"/>
      <c r="U324" s="504"/>
      <c r="V324" s="504"/>
    </row>
    <row r="325" spans="1:22" x14ac:dyDescent="0.2">
      <c r="A325" s="500"/>
      <c r="B325" s="500"/>
      <c r="C325" s="221"/>
      <c r="D325" s="221"/>
      <c r="E325" s="221"/>
      <c r="F325" s="221"/>
      <c r="H325" s="221"/>
      <c r="I325" s="221"/>
      <c r="J325" s="502"/>
      <c r="K325" s="221"/>
      <c r="L325" s="500"/>
      <c r="M325" s="221"/>
      <c r="N325" s="221"/>
      <c r="O325" s="221"/>
      <c r="P325" s="502"/>
      <c r="Q325" s="503"/>
      <c r="R325" s="503"/>
      <c r="S325" s="504"/>
      <c r="T325" s="504"/>
      <c r="U325" s="504"/>
      <c r="V325" s="504"/>
    </row>
    <row r="326" spans="1:22" x14ac:dyDescent="0.2">
      <c r="A326" s="500"/>
      <c r="B326" s="500"/>
      <c r="C326" s="221"/>
      <c r="D326" s="221"/>
      <c r="E326" s="221"/>
      <c r="F326" s="221"/>
      <c r="H326" s="221"/>
      <c r="I326" s="221"/>
      <c r="J326" s="502"/>
      <c r="K326" s="221"/>
      <c r="L326" s="500"/>
      <c r="M326" s="221"/>
      <c r="N326" s="221"/>
      <c r="O326" s="221"/>
      <c r="P326" s="502"/>
      <c r="Q326" s="503"/>
      <c r="R326" s="503"/>
      <c r="S326" s="504"/>
      <c r="T326" s="504"/>
      <c r="U326" s="504"/>
      <c r="V326" s="504"/>
    </row>
    <row r="327" spans="1:22" x14ac:dyDescent="0.2">
      <c r="A327" s="500"/>
      <c r="B327" s="500"/>
      <c r="C327" s="221"/>
      <c r="D327" s="221"/>
      <c r="E327" s="221"/>
      <c r="F327" s="221"/>
      <c r="H327" s="221"/>
      <c r="I327" s="221"/>
      <c r="J327" s="502"/>
      <c r="K327" s="221"/>
      <c r="L327" s="500"/>
      <c r="M327" s="221"/>
      <c r="N327" s="221"/>
      <c r="O327" s="221"/>
      <c r="P327" s="502"/>
      <c r="Q327" s="503"/>
      <c r="R327" s="503"/>
      <c r="S327" s="504"/>
      <c r="T327" s="504"/>
      <c r="U327" s="504"/>
      <c r="V327" s="504"/>
    </row>
    <row r="328" spans="1:22" x14ac:dyDescent="0.2">
      <c r="A328" s="500"/>
      <c r="B328" s="500"/>
      <c r="C328" s="221"/>
      <c r="D328" s="221"/>
      <c r="E328" s="221"/>
      <c r="F328" s="221"/>
      <c r="H328" s="221"/>
      <c r="I328" s="221"/>
      <c r="J328" s="502"/>
      <c r="K328" s="221"/>
      <c r="L328" s="500"/>
      <c r="M328" s="221"/>
      <c r="N328" s="221"/>
      <c r="O328" s="221"/>
      <c r="P328" s="502"/>
      <c r="Q328" s="503"/>
      <c r="R328" s="503"/>
      <c r="S328" s="504"/>
      <c r="T328" s="504"/>
      <c r="U328" s="504"/>
      <c r="V328" s="504"/>
    </row>
    <row r="329" spans="1:22" x14ac:dyDescent="0.2">
      <c r="A329" s="500"/>
      <c r="B329" s="500"/>
      <c r="C329" s="221"/>
      <c r="D329" s="221"/>
      <c r="E329" s="221"/>
      <c r="F329" s="221"/>
      <c r="H329" s="221"/>
      <c r="I329" s="221"/>
      <c r="J329" s="502"/>
      <c r="K329" s="221"/>
      <c r="L329" s="500"/>
      <c r="M329" s="221"/>
      <c r="N329" s="221"/>
      <c r="O329" s="221"/>
      <c r="P329" s="502"/>
      <c r="Q329" s="503"/>
      <c r="R329" s="503"/>
      <c r="S329" s="504"/>
      <c r="T329" s="504"/>
      <c r="U329" s="504"/>
      <c r="V329" s="504"/>
    </row>
    <row r="330" spans="1:22" x14ac:dyDescent="0.2">
      <c r="A330" s="500"/>
      <c r="B330" s="500"/>
      <c r="C330" s="221"/>
      <c r="D330" s="221"/>
      <c r="E330" s="221"/>
      <c r="F330" s="221"/>
      <c r="H330" s="221"/>
      <c r="I330" s="221"/>
      <c r="J330" s="502"/>
      <c r="K330" s="221"/>
      <c r="L330" s="500"/>
      <c r="M330" s="221"/>
      <c r="N330" s="221"/>
      <c r="O330" s="221"/>
      <c r="P330" s="502"/>
      <c r="Q330" s="503"/>
      <c r="R330" s="503"/>
      <c r="S330" s="504"/>
      <c r="T330" s="504"/>
      <c r="U330" s="504"/>
      <c r="V330" s="504"/>
    </row>
    <row r="331" spans="1:22" x14ac:dyDescent="0.2">
      <c r="A331" s="500"/>
      <c r="B331" s="500"/>
      <c r="C331" s="221"/>
      <c r="D331" s="221"/>
      <c r="E331" s="221"/>
      <c r="F331" s="221"/>
      <c r="H331" s="221"/>
      <c r="I331" s="221"/>
      <c r="J331" s="502"/>
      <c r="K331" s="221"/>
      <c r="L331" s="500"/>
      <c r="M331" s="221"/>
      <c r="N331" s="221"/>
      <c r="O331" s="221"/>
      <c r="P331" s="502"/>
      <c r="Q331" s="503"/>
      <c r="R331" s="503"/>
      <c r="S331" s="504"/>
      <c r="T331" s="504"/>
      <c r="U331" s="504"/>
      <c r="V331" s="504"/>
    </row>
    <row r="332" spans="1:22" x14ac:dyDescent="0.2">
      <c r="A332" s="500"/>
      <c r="B332" s="500"/>
      <c r="C332" s="221"/>
      <c r="D332" s="221"/>
      <c r="E332" s="221"/>
      <c r="F332" s="221"/>
      <c r="H332" s="221"/>
      <c r="I332" s="221"/>
      <c r="J332" s="502"/>
      <c r="K332" s="221"/>
      <c r="L332" s="500"/>
      <c r="M332" s="221"/>
      <c r="N332" s="221"/>
      <c r="O332" s="221"/>
      <c r="P332" s="502"/>
      <c r="Q332" s="503"/>
      <c r="R332" s="503"/>
      <c r="S332" s="504"/>
      <c r="T332" s="504"/>
      <c r="U332" s="504"/>
      <c r="V332" s="504"/>
    </row>
    <row r="333" spans="1:22" x14ac:dyDescent="0.2">
      <c r="A333" s="500"/>
      <c r="B333" s="500"/>
      <c r="C333" s="221"/>
      <c r="D333" s="221"/>
      <c r="E333" s="221"/>
      <c r="F333" s="221"/>
      <c r="H333" s="221"/>
      <c r="I333" s="221"/>
      <c r="J333" s="502"/>
      <c r="K333" s="221"/>
      <c r="L333" s="500"/>
      <c r="M333" s="221"/>
      <c r="N333" s="221"/>
      <c r="O333" s="221"/>
      <c r="P333" s="502"/>
      <c r="Q333" s="503"/>
      <c r="R333" s="503"/>
      <c r="S333" s="504"/>
      <c r="T333" s="504"/>
      <c r="U333" s="504"/>
      <c r="V333" s="504"/>
    </row>
    <row r="334" spans="1:22" x14ac:dyDescent="0.2">
      <c r="A334" s="500"/>
      <c r="B334" s="500"/>
      <c r="C334" s="221"/>
      <c r="D334" s="221"/>
      <c r="E334" s="221"/>
      <c r="F334" s="221"/>
      <c r="H334" s="221"/>
      <c r="I334" s="221"/>
      <c r="J334" s="502"/>
      <c r="K334" s="221"/>
      <c r="L334" s="500"/>
      <c r="M334" s="221"/>
      <c r="N334" s="221"/>
      <c r="O334" s="221"/>
      <c r="P334" s="502"/>
      <c r="Q334" s="503"/>
      <c r="R334" s="503"/>
      <c r="S334" s="504"/>
      <c r="T334" s="504"/>
      <c r="U334" s="504"/>
      <c r="V334" s="504"/>
    </row>
    <row r="335" spans="1:22" x14ac:dyDescent="0.2">
      <c r="A335" s="500"/>
      <c r="B335" s="500"/>
      <c r="C335" s="221"/>
      <c r="D335" s="221"/>
      <c r="E335" s="221"/>
      <c r="F335" s="221"/>
      <c r="H335" s="221"/>
      <c r="I335" s="221"/>
      <c r="J335" s="502"/>
      <c r="K335" s="221"/>
      <c r="L335" s="500"/>
      <c r="M335" s="221"/>
      <c r="N335" s="221"/>
      <c r="O335" s="221"/>
      <c r="P335" s="502"/>
      <c r="Q335" s="503"/>
      <c r="R335" s="503"/>
      <c r="S335" s="504"/>
      <c r="T335" s="504"/>
      <c r="U335" s="504"/>
      <c r="V335" s="504"/>
    </row>
    <row r="336" spans="1:22" x14ac:dyDescent="0.2">
      <c r="A336" s="500"/>
      <c r="B336" s="500"/>
      <c r="C336" s="221"/>
      <c r="D336" s="221"/>
      <c r="E336" s="221"/>
      <c r="F336" s="221"/>
      <c r="H336" s="221"/>
      <c r="I336" s="221"/>
      <c r="J336" s="502"/>
      <c r="K336" s="221"/>
      <c r="L336" s="500"/>
      <c r="M336" s="221"/>
      <c r="N336" s="221"/>
      <c r="O336" s="221"/>
      <c r="P336" s="502"/>
      <c r="Q336" s="503"/>
      <c r="R336" s="503"/>
      <c r="S336" s="504"/>
      <c r="T336" s="504"/>
      <c r="U336" s="504"/>
      <c r="V336" s="504"/>
    </row>
    <row r="337" spans="1:22" x14ac:dyDescent="0.2">
      <c r="A337" s="500"/>
      <c r="B337" s="500"/>
      <c r="C337" s="221"/>
      <c r="D337" s="221"/>
      <c r="E337" s="221"/>
      <c r="F337" s="221"/>
      <c r="H337" s="221"/>
      <c r="I337" s="221"/>
      <c r="J337" s="502"/>
      <c r="K337" s="221"/>
      <c r="L337" s="500"/>
      <c r="M337" s="221"/>
      <c r="N337" s="221"/>
      <c r="O337" s="221"/>
      <c r="P337" s="502"/>
      <c r="Q337" s="503"/>
      <c r="R337" s="503"/>
      <c r="S337" s="504"/>
      <c r="T337" s="504"/>
      <c r="U337" s="504"/>
      <c r="V337" s="504"/>
    </row>
    <row r="338" spans="1:22" x14ac:dyDescent="0.2">
      <c r="A338" s="500"/>
      <c r="B338" s="500"/>
      <c r="C338" s="221"/>
      <c r="D338" s="221"/>
      <c r="E338" s="221"/>
      <c r="F338" s="221"/>
      <c r="H338" s="221"/>
      <c r="I338" s="221"/>
      <c r="J338" s="502"/>
      <c r="K338" s="221"/>
      <c r="L338" s="500"/>
      <c r="M338" s="221"/>
      <c r="N338" s="221"/>
      <c r="O338" s="221"/>
      <c r="P338" s="502"/>
      <c r="Q338" s="503"/>
      <c r="R338" s="503"/>
      <c r="S338" s="504"/>
      <c r="T338" s="504"/>
      <c r="U338" s="504"/>
      <c r="V338" s="504"/>
    </row>
    <row r="339" spans="1:22" x14ac:dyDescent="0.2">
      <c r="A339" s="500"/>
      <c r="B339" s="500"/>
      <c r="C339" s="221"/>
      <c r="D339" s="221"/>
      <c r="E339" s="221"/>
      <c r="F339" s="221"/>
      <c r="H339" s="221"/>
      <c r="I339" s="221"/>
      <c r="J339" s="502"/>
      <c r="K339" s="221"/>
      <c r="L339" s="500"/>
      <c r="M339" s="221"/>
      <c r="N339" s="221"/>
      <c r="O339" s="221"/>
      <c r="P339" s="502"/>
      <c r="Q339" s="503"/>
      <c r="R339" s="503"/>
      <c r="S339" s="504"/>
      <c r="T339" s="504"/>
      <c r="U339" s="504"/>
      <c r="V339" s="504"/>
    </row>
    <row r="340" spans="1:22" x14ac:dyDescent="0.2">
      <c r="A340" s="500"/>
      <c r="B340" s="500"/>
      <c r="C340" s="221"/>
      <c r="D340" s="221"/>
      <c r="E340" s="221"/>
      <c r="F340" s="221"/>
      <c r="H340" s="221"/>
      <c r="I340" s="221"/>
      <c r="J340" s="502"/>
      <c r="K340" s="221"/>
      <c r="L340" s="500"/>
      <c r="M340" s="221"/>
      <c r="N340" s="221"/>
      <c r="O340" s="221"/>
      <c r="P340" s="502"/>
      <c r="Q340" s="503"/>
      <c r="R340" s="503"/>
      <c r="S340" s="504"/>
      <c r="T340" s="504"/>
      <c r="U340" s="504"/>
      <c r="V340" s="504"/>
    </row>
    <row r="341" spans="1:22" x14ac:dyDescent="0.2">
      <c r="A341" s="500"/>
      <c r="B341" s="500"/>
      <c r="C341" s="221"/>
      <c r="D341" s="221"/>
      <c r="E341" s="221"/>
      <c r="F341" s="221"/>
      <c r="H341" s="221"/>
      <c r="I341" s="221"/>
      <c r="J341" s="502"/>
      <c r="K341" s="221"/>
      <c r="L341" s="500"/>
      <c r="M341" s="221"/>
      <c r="N341" s="221"/>
      <c r="O341" s="221"/>
      <c r="P341" s="502"/>
      <c r="Q341" s="503"/>
      <c r="R341" s="503"/>
      <c r="S341" s="504"/>
      <c r="T341" s="504"/>
      <c r="U341" s="504"/>
      <c r="V341" s="504"/>
    </row>
    <row r="342" spans="1:22" x14ac:dyDescent="0.2">
      <c r="A342" s="500"/>
      <c r="B342" s="500"/>
      <c r="C342" s="221"/>
      <c r="D342" s="221"/>
      <c r="E342" s="221"/>
      <c r="F342" s="221"/>
      <c r="H342" s="221"/>
      <c r="I342" s="221"/>
      <c r="J342" s="502"/>
      <c r="K342" s="221"/>
      <c r="L342" s="500"/>
      <c r="M342" s="221"/>
      <c r="N342" s="221"/>
      <c r="O342" s="221"/>
      <c r="P342" s="502"/>
      <c r="Q342" s="503"/>
      <c r="R342" s="503"/>
      <c r="S342" s="504"/>
      <c r="T342" s="504"/>
      <c r="U342" s="504"/>
      <c r="V342" s="504"/>
    </row>
    <row r="343" spans="1:22" x14ac:dyDescent="0.2">
      <c r="A343" s="500"/>
      <c r="B343" s="500"/>
      <c r="C343" s="221"/>
      <c r="D343" s="221"/>
      <c r="E343" s="221"/>
      <c r="F343" s="221"/>
      <c r="H343" s="221"/>
      <c r="I343" s="221"/>
      <c r="J343" s="502"/>
      <c r="K343" s="221"/>
      <c r="L343" s="500"/>
      <c r="M343" s="221"/>
      <c r="N343" s="221"/>
      <c r="O343" s="221"/>
      <c r="P343" s="502"/>
      <c r="Q343" s="503"/>
      <c r="R343" s="503"/>
      <c r="S343" s="504"/>
      <c r="T343" s="504"/>
      <c r="U343" s="504"/>
      <c r="V343" s="504"/>
    </row>
    <row r="344" spans="1:22" x14ac:dyDescent="0.2">
      <c r="A344" s="500"/>
      <c r="B344" s="500"/>
      <c r="C344" s="221"/>
      <c r="D344" s="221"/>
      <c r="E344" s="221"/>
      <c r="F344" s="221"/>
      <c r="H344" s="221"/>
      <c r="I344" s="221"/>
      <c r="J344" s="502"/>
      <c r="K344" s="221"/>
      <c r="L344" s="500"/>
      <c r="M344" s="221"/>
      <c r="N344" s="221"/>
      <c r="O344" s="221"/>
      <c r="P344" s="502"/>
      <c r="Q344" s="503"/>
      <c r="R344" s="503"/>
      <c r="S344" s="504"/>
      <c r="T344" s="504"/>
      <c r="U344" s="504"/>
      <c r="V344" s="504"/>
    </row>
    <row r="345" spans="1:22" x14ac:dyDescent="0.2">
      <c r="A345" s="500"/>
      <c r="B345" s="500"/>
      <c r="C345" s="221"/>
      <c r="D345" s="221"/>
      <c r="E345" s="221"/>
      <c r="F345" s="221"/>
      <c r="H345" s="221"/>
      <c r="I345" s="221"/>
      <c r="J345" s="502"/>
      <c r="K345" s="221"/>
      <c r="L345" s="500"/>
      <c r="M345" s="221"/>
      <c r="N345" s="221"/>
      <c r="O345" s="221"/>
      <c r="P345" s="502"/>
      <c r="Q345" s="503"/>
      <c r="R345" s="503"/>
      <c r="S345" s="504"/>
      <c r="T345" s="504"/>
      <c r="U345" s="504"/>
      <c r="V345" s="504"/>
    </row>
    <row r="346" spans="1:22" x14ac:dyDescent="0.2">
      <c r="A346" s="500"/>
      <c r="B346" s="500"/>
      <c r="C346" s="221"/>
      <c r="D346" s="221"/>
      <c r="E346" s="221"/>
      <c r="F346" s="221"/>
      <c r="H346" s="221"/>
      <c r="I346" s="221"/>
      <c r="J346" s="502"/>
      <c r="K346" s="221"/>
      <c r="L346" s="500"/>
      <c r="M346" s="221"/>
      <c r="N346" s="221"/>
      <c r="O346" s="221"/>
      <c r="P346" s="502"/>
      <c r="Q346" s="503"/>
      <c r="R346" s="503"/>
      <c r="S346" s="504"/>
      <c r="T346" s="504"/>
      <c r="U346" s="504"/>
      <c r="V346" s="504"/>
    </row>
    <row r="347" spans="1:22" x14ac:dyDescent="0.2">
      <c r="A347" s="500"/>
      <c r="B347" s="500"/>
      <c r="C347" s="221"/>
      <c r="D347" s="221"/>
      <c r="E347" s="221"/>
      <c r="F347" s="221"/>
      <c r="H347" s="221"/>
      <c r="I347" s="221"/>
      <c r="J347" s="502"/>
      <c r="K347" s="221"/>
      <c r="L347" s="500"/>
      <c r="M347" s="221"/>
      <c r="N347" s="221"/>
      <c r="O347" s="221"/>
      <c r="P347" s="502"/>
      <c r="Q347" s="503"/>
      <c r="R347" s="503"/>
      <c r="S347" s="504"/>
      <c r="T347" s="504"/>
      <c r="U347" s="504"/>
      <c r="V347" s="504"/>
    </row>
    <row r="348" spans="1:22" x14ac:dyDescent="0.2">
      <c r="A348" s="500"/>
      <c r="B348" s="500"/>
      <c r="C348" s="221"/>
      <c r="D348" s="221"/>
      <c r="E348" s="221"/>
      <c r="F348" s="221"/>
      <c r="H348" s="221"/>
      <c r="I348" s="221"/>
      <c r="J348" s="502"/>
      <c r="K348" s="221"/>
      <c r="L348" s="500"/>
      <c r="M348" s="221"/>
      <c r="N348" s="221"/>
      <c r="O348" s="221"/>
      <c r="P348" s="502"/>
      <c r="Q348" s="503"/>
      <c r="R348" s="503"/>
      <c r="S348" s="504"/>
      <c r="T348" s="504"/>
      <c r="U348" s="504"/>
      <c r="V348" s="504"/>
    </row>
    <row r="349" spans="1:22" x14ac:dyDescent="0.2">
      <c r="A349" s="500"/>
      <c r="B349" s="500"/>
      <c r="C349" s="221"/>
      <c r="D349" s="221"/>
      <c r="E349" s="221"/>
      <c r="F349" s="221"/>
      <c r="H349" s="221"/>
      <c r="I349" s="221"/>
      <c r="J349" s="502"/>
      <c r="K349" s="221"/>
      <c r="L349" s="500"/>
      <c r="M349" s="221"/>
      <c r="N349" s="221"/>
      <c r="O349" s="221"/>
      <c r="P349" s="502"/>
      <c r="Q349" s="503"/>
      <c r="R349" s="503"/>
      <c r="S349" s="504"/>
      <c r="T349" s="504"/>
      <c r="U349" s="504"/>
      <c r="V349" s="504"/>
    </row>
    <row r="350" spans="1:22" x14ac:dyDescent="0.2">
      <c r="A350" s="500"/>
      <c r="B350" s="500"/>
      <c r="C350" s="221"/>
      <c r="D350" s="221"/>
      <c r="E350" s="221"/>
      <c r="F350" s="221"/>
      <c r="H350" s="221"/>
      <c r="I350" s="221"/>
      <c r="J350" s="502"/>
      <c r="K350" s="221"/>
      <c r="L350" s="500"/>
      <c r="M350" s="221"/>
      <c r="N350" s="221"/>
      <c r="O350" s="221"/>
      <c r="P350" s="502"/>
      <c r="Q350" s="503"/>
      <c r="R350" s="503"/>
      <c r="S350" s="504"/>
      <c r="T350" s="504"/>
      <c r="U350" s="504"/>
      <c r="V350" s="504"/>
    </row>
    <row r="351" spans="1:22" x14ac:dyDescent="0.2">
      <c r="A351" s="500"/>
      <c r="B351" s="500"/>
      <c r="C351" s="221"/>
      <c r="D351" s="221"/>
      <c r="E351" s="221"/>
      <c r="F351" s="221"/>
      <c r="H351" s="221"/>
      <c r="I351" s="221"/>
      <c r="J351" s="502"/>
      <c r="K351" s="221"/>
      <c r="L351" s="500"/>
      <c r="M351" s="221"/>
      <c r="N351" s="221"/>
      <c r="O351" s="221"/>
      <c r="P351" s="502"/>
      <c r="Q351" s="503"/>
      <c r="R351" s="503"/>
      <c r="S351" s="504"/>
      <c r="T351" s="504"/>
      <c r="U351" s="504"/>
      <c r="V351" s="504"/>
    </row>
    <row r="352" spans="1:22" x14ac:dyDescent="0.2">
      <c r="A352" s="500"/>
      <c r="B352" s="500"/>
      <c r="C352" s="221"/>
      <c r="D352" s="221"/>
      <c r="E352" s="221"/>
      <c r="F352" s="221"/>
      <c r="H352" s="221"/>
      <c r="I352" s="221"/>
      <c r="J352" s="502"/>
      <c r="K352" s="221"/>
      <c r="L352" s="500"/>
      <c r="M352" s="221"/>
      <c r="N352" s="221"/>
      <c r="O352" s="221"/>
      <c r="P352" s="502"/>
      <c r="Q352" s="503"/>
      <c r="R352" s="503"/>
      <c r="S352" s="504"/>
      <c r="T352" s="504"/>
      <c r="U352" s="504"/>
      <c r="V352" s="504"/>
    </row>
    <row r="353" spans="1:22" x14ac:dyDescent="0.2">
      <c r="A353" s="500"/>
      <c r="B353" s="500"/>
      <c r="C353" s="221"/>
      <c r="D353" s="221"/>
      <c r="E353" s="221"/>
      <c r="F353" s="221"/>
      <c r="H353" s="221"/>
      <c r="I353" s="221"/>
      <c r="J353" s="502"/>
      <c r="K353" s="221"/>
      <c r="L353" s="500"/>
      <c r="M353" s="221"/>
      <c r="N353" s="221"/>
      <c r="O353" s="221"/>
      <c r="P353" s="502"/>
      <c r="Q353" s="503"/>
      <c r="R353" s="503"/>
      <c r="S353" s="504"/>
      <c r="T353" s="504"/>
      <c r="U353" s="504"/>
      <c r="V353" s="504"/>
    </row>
    <row r="354" spans="1:22" x14ac:dyDescent="0.2">
      <c r="A354" s="500"/>
      <c r="B354" s="500"/>
      <c r="C354" s="221"/>
      <c r="D354" s="221"/>
      <c r="E354" s="221"/>
      <c r="F354" s="221"/>
      <c r="H354" s="221"/>
      <c r="I354" s="221"/>
      <c r="J354" s="502"/>
      <c r="K354" s="221"/>
      <c r="L354" s="500"/>
      <c r="M354" s="221"/>
      <c r="N354" s="221"/>
      <c r="O354" s="221"/>
      <c r="P354" s="502"/>
      <c r="Q354" s="503"/>
      <c r="R354" s="503"/>
      <c r="S354" s="504"/>
      <c r="T354" s="504"/>
      <c r="U354" s="504"/>
      <c r="V354" s="504"/>
    </row>
    <row r="355" spans="1:22" x14ac:dyDescent="0.2">
      <c r="A355" s="500"/>
      <c r="B355" s="500"/>
      <c r="C355" s="221"/>
      <c r="D355" s="221"/>
      <c r="E355" s="221"/>
      <c r="F355" s="221"/>
      <c r="H355" s="221"/>
      <c r="I355" s="221"/>
      <c r="J355" s="502"/>
      <c r="K355" s="221"/>
      <c r="L355" s="500"/>
      <c r="M355" s="221"/>
      <c r="N355" s="221"/>
      <c r="O355" s="221"/>
      <c r="P355" s="502"/>
      <c r="Q355" s="503"/>
      <c r="R355" s="503"/>
      <c r="S355" s="504"/>
      <c r="T355" s="504"/>
      <c r="U355" s="504"/>
      <c r="V355" s="504"/>
    </row>
    <row r="356" spans="1:22" x14ac:dyDescent="0.2">
      <c r="A356" s="500"/>
      <c r="B356" s="500"/>
      <c r="C356" s="221"/>
      <c r="D356" s="221"/>
      <c r="E356" s="221"/>
      <c r="F356" s="221"/>
      <c r="H356" s="221"/>
      <c r="I356" s="221"/>
      <c r="J356" s="502"/>
      <c r="K356" s="221"/>
      <c r="L356" s="500"/>
      <c r="M356" s="221"/>
      <c r="N356" s="221"/>
      <c r="O356" s="221"/>
      <c r="P356" s="502"/>
      <c r="Q356" s="503"/>
      <c r="R356" s="503"/>
      <c r="S356" s="504"/>
      <c r="T356" s="504"/>
      <c r="U356" s="504"/>
      <c r="V356" s="504"/>
    </row>
    <row r="357" spans="1:22" x14ac:dyDescent="0.2">
      <c r="A357" s="500"/>
      <c r="B357" s="500"/>
      <c r="C357" s="221"/>
      <c r="D357" s="221"/>
      <c r="E357" s="221"/>
      <c r="F357" s="221"/>
      <c r="H357" s="221"/>
      <c r="I357" s="221"/>
      <c r="J357" s="502"/>
      <c r="K357" s="221"/>
      <c r="L357" s="500"/>
      <c r="M357" s="221"/>
      <c r="N357" s="221"/>
      <c r="O357" s="221"/>
      <c r="P357" s="502"/>
      <c r="Q357" s="503"/>
      <c r="R357" s="503"/>
      <c r="S357" s="504"/>
      <c r="T357" s="504"/>
      <c r="U357" s="504"/>
      <c r="V357" s="504"/>
    </row>
    <row r="358" spans="1:22" x14ac:dyDescent="0.2">
      <c r="A358" s="500"/>
      <c r="B358" s="500"/>
      <c r="C358" s="221"/>
      <c r="D358" s="221"/>
      <c r="E358" s="221"/>
      <c r="F358" s="221"/>
      <c r="H358" s="221"/>
      <c r="I358" s="221"/>
      <c r="J358" s="502"/>
      <c r="K358" s="221"/>
      <c r="L358" s="500"/>
      <c r="M358" s="221"/>
      <c r="N358" s="221"/>
      <c r="O358" s="221"/>
      <c r="P358" s="502"/>
      <c r="Q358" s="503"/>
      <c r="R358" s="503"/>
      <c r="S358" s="504"/>
      <c r="T358" s="504"/>
      <c r="U358" s="504"/>
      <c r="V358" s="504"/>
    </row>
    <row r="359" spans="1:22" x14ac:dyDescent="0.2">
      <c r="A359" s="500"/>
      <c r="B359" s="500"/>
      <c r="C359" s="221"/>
      <c r="D359" s="221"/>
      <c r="E359" s="221"/>
      <c r="F359" s="221"/>
      <c r="H359" s="221"/>
      <c r="I359" s="221"/>
      <c r="J359" s="502"/>
      <c r="K359" s="221"/>
      <c r="L359" s="500"/>
      <c r="M359" s="221"/>
      <c r="N359" s="221"/>
      <c r="O359" s="221"/>
      <c r="P359" s="502"/>
      <c r="Q359" s="503"/>
      <c r="R359" s="503"/>
      <c r="S359" s="504"/>
      <c r="T359" s="504"/>
      <c r="U359" s="504"/>
      <c r="V359" s="504"/>
    </row>
    <row r="360" spans="1:22" x14ac:dyDescent="0.2">
      <c r="A360" s="500"/>
      <c r="B360" s="500"/>
      <c r="C360" s="221"/>
      <c r="D360" s="221"/>
      <c r="E360" s="221"/>
      <c r="F360" s="221"/>
      <c r="H360" s="221"/>
      <c r="I360" s="221"/>
      <c r="J360" s="502"/>
      <c r="K360" s="221"/>
      <c r="L360" s="500"/>
      <c r="M360" s="221"/>
      <c r="N360" s="221"/>
      <c r="O360" s="221"/>
      <c r="P360" s="502"/>
      <c r="Q360" s="503"/>
      <c r="R360" s="503"/>
      <c r="S360" s="504"/>
      <c r="T360" s="504"/>
      <c r="U360" s="504"/>
      <c r="V360" s="504"/>
    </row>
    <row r="361" spans="1:22" x14ac:dyDescent="0.2">
      <c r="A361" s="500"/>
      <c r="B361" s="500"/>
      <c r="C361" s="221"/>
      <c r="D361" s="221"/>
      <c r="E361" s="221"/>
      <c r="F361" s="221"/>
      <c r="H361" s="221"/>
      <c r="I361" s="221"/>
      <c r="J361" s="502"/>
      <c r="K361" s="221"/>
      <c r="L361" s="500"/>
      <c r="M361" s="221"/>
      <c r="N361" s="221"/>
      <c r="O361" s="221"/>
      <c r="P361" s="502"/>
      <c r="Q361" s="503"/>
      <c r="R361" s="503"/>
      <c r="S361" s="504"/>
      <c r="T361" s="504"/>
      <c r="U361" s="504"/>
      <c r="V361" s="504"/>
    </row>
    <row r="362" spans="1:22" x14ac:dyDescent="0.2">
      <c r="A362" s="500"/>
      <c r="B362" s="500"/>
      <c r="C362" s="221"/>
      <c r="D362" s="221"/>
      <c r="E362" s="221"/>
      <c r="F362" s="221"/>
      <c r="H362" s="221"/>
      <c r="I362" s="221"/>
      <c r="J362" s="502"/>
      <c r="K362" s="221"/>
      <c r="L362" s="500"/>
      <c r="M362" s="221"/>
      <c r="N362" s="221"/>
      <c r="O362" s="221"/>
      <c r="P362" s="502"/>
      <c r="Q362" s="503"/>
      <c r="R362" s="503"/>
      <c r="S362" s="504"/>
      <c r="T362" s="504"/>
      <c r="U362" s="504"/>
      <c r="V362" s="504"/>
    </row>
    <row r="363" spans="1:22" x14ac:dyDescent="0.2">
      <c r="A363" s="500"/>
      <c r="B363" s="500"/>
      <c r="C363" s="221"/>
      <c r="D363" s="221"/>
      <c r="E363" s="221"/>
      <c r="F363" s="221"/>
      <c r="H363" s="221"/>
      <c r="I363" s="221"/>
      <c r="J363" s="502"/>
      <c r="K363" s="221"/>
      <c r="L363" s="500"/>
      <c r="M363" s="221"/>
      <c r="N363" s="221"/>
      <c r="O363" s="221"/>
      <c r="P363" s="502"/>
      <c r="Q363" s="503"/>
      <c r="R363" s="503"/>
      <c r="S363" s="504"/>
      <c r="T363" s="504"/>
      <c r="U363" s="504"/>
      <c r="V363" s="504"/>
    </row>
    <row r="364" spans="1:22" x14ac:dyDescent="0.2">
      <c r="A364" s="500"/>
      <c r="B364" s="500"/>
      <c r="C364" s="221"/>
      <c r="D364" s="221"/>
      <c r="E364" s="221"/>
      <c r="F364" s="221"/>
      <c r="H364" s="221"/>
      <c r="I364" s="221"/>
      <c r="J364" s="502"/>
      <c r="K364" s="221"/>
      <c r="L364" s="500"/>
      <c r="M364" s="221"/>
      <c r="N364" s="221"/>
      <c r="O364" s="221"/>
      <c r="P364" s="502"/>
      <c r="Q364" s="503"/>
      <c r="R364" s="503"/>
      <c r="S364" s="504"/>
      <c r="T364" s="504"/>
      <c r="U364" s="504"/>
      <c r="V364" s="504"/>
    </row>
    <row r="365" spans="1:22" x14ac:dyDescent="0.2">
      <c r="A365" s="500"/>
      <c r="B365" s="500"/>
      <c r="C365" s="221"/>
      <c r="D365" s="221"/>
      <c r="E365" s="221"/>
      <c r="F365" s="221"/>
      <c r="H365" s="221"/>
      <c r="I365" s="221"/>
      <c r="J365" s="502"/>
      <c r="K365" s="221"/>
      <c r="L365" s="500"/>
      <c r="M365" s="221"/>
      <c r="N365" s="221"/>
      <c r="O365" s="221"/>
      <c r="P365" s="502"/>
      <c r="Q365" s="503"/>
      <c r="R365" s="503"/>
      <c r="S365" s="504"/>
      <c r="T365" s="504"/>
      <c r="U365" s="504"/>
      <c r="V365" s="504"/>
    </row>
    <row r="366" spans="1:22" x14ac:dyDescent="0.2">
      <c r="A366" s="500"/>
      <c r="B366" s="500"/>
      <c r="C366" s="221"/>
      <c r="D366" s="221"/>
      <c r="E366" s="221"/>
      <c r="F366" s="221"/>
      <c r="H366" s="221"/>
      <c r="I366" s="221"/>
      <c r="J366" s="502"/>
      <c r="K366" s="221"/>
      <c r="L366" s="500"/>
      <c r="M366" s="221"/>
      <c r="N366" s="221"/>
      <c r="O366" s="221"/>
      <c r="P366" s="502"/>
      <c r="Q366" s="503"/>
      <c r="R366" s="503"/>
      <c r="S366" s="504"/>
      <c r="T366" s="504"/>
      <c r="U366" s="504"/>
      <c r="V366" s="504"/>
    </row>
    <row r="367" spans="1:22" x14ac:dyDescent="0.2">
      <c r="A367" s="500"/>
      <c r="B367" s="500"/>
      <c r="C367" s="221"/>
      <c r="D367" s="221"/>
      <c r="E367" s="221"/>
      <c r="F367" s="221"/>
      <c r="H367" s="221"/>
      <c r="I367" s="221"/>
      <c r="J367" s="502"/>
      <c r="K367" s="221"/>
      <c r="L367" s="500"/>
      <c r="M367" s="221"/>
      <c r="N367" s="221"/>
      <c r="O367" s="221"/>
      <c r="P367" s="502"/>
      <c r="Q367" s="503"/>
      <c r="R367" s="503"/>
      <c r="S367" s="504"/>
      <c r="T367" s="504"/>
      <c r="U367" s="504"/>
      <c r="V367" s="504"/>
    </row>
    <row r="368" spans="1:22" x14ac:dyDescent="0.2">
      <c r="A368" s="500"/>
      <c r="B368" s="500"/>
      <c r="C368" s="221"/>
      <c r="D368" s="221"/>
      <c r="E368" s="221"/>
      <c r="F368" s="221"/>
      <c r="H368" s="221"/>
      <c r="I368" s="221"/>
      <c r="J368" s="502"/>
      <c r="K368" s="221"/>
      <c r="L368" s="500"/>
      <c r="M368" s="221"/>
      <c r="N368" s="221"/>
      <c r="O368" s="221"/>
      <c r="P368" s="502"/>
      <c r="Q368" s="503"/>
      <c r="R368" s="503"/>
      <c r="S368" s="504"/>
      <c r="T368" s="504"/>
      <c r="U368" s="504"/>
      <c r="V368" s="504"/>
    </row>
    <row r="369" spans="1:22" x14ac:dyDescent="0.2">
      <c r="A369" s="500"/>
      <c r="B369" s="500"/>
      <c r="C369" s="221"/>
      <c r="D369" s="221"/>
      <c r="E369" s="221"/>
      <c r="F369" s="221"/>
      <c r="H369" s="221"/>
      <c r="I369" s="221"/>
      <c r="J369" s="502"/>
      <c r="K369" s="221"/>
      <c r="L369" s="500"/>
      <c r="M369" s="221"/>
      <c r="N369" s="221"/>
      <c r="O369" s="221"/>
      <c r="P369" s="502"/>
      <c r="Q369" s="503"/>
      <c r="R369" s="503"/>
      <c r="S369" s="504"/>
      <c r="T369" s="504"/>
      <c r="U369" s="504"/>
      <c r="V369" s="504"/>
    </row>
    <row r="370" spans="1:22" x14ac:dyDescent="0.2">
      <c r="A370" s="500"/>
      <c r="B370" s="500"/>
      <c r="C370" s="221"/>
      <c r="D370" s="221"/>
      <c r="E370" s="221"/>
      <c r="F370" s="221"/>
      <c r="H370" s="221"/>
      <c r="I370" s="221"/>
      <c r="J370" s="502"/>
      <c r="K370" s="221"/>
      <c r="L370" s="500"/>
      <c r="M370" s="221"/>
      <c r="N370" s="221"/>
      <c r="O370" s="221"/>
      <c r="P370" s="502"/>
      <c r="Q370" s="503"/>
      <c r="R370" s="503"/>
      <c r="S370" s="504"/>
      <c r="T370" s="504"/>
      <c r="U370" s="504"/>
      <c r="V370" s="504"/>
    </row>
    <row r="371" spans="1:22" x14ac:dyDescent="0.2">
      <c r="A371" s="500"/>
      <c r="B371" s="500"/>
      <c r="C371" s="221"/>
      <c r="D371" s="221"/>
      <c r="E371" s="221"/>
      <c r="F371" s="221"/>
      <c r="H371" s="221"/>
      <c r="I371" s="221"/>
      <c r="J371" s="502"/>
      <c r="K371" s="221"/>
      <c r="L371" s="500"/>
      <c r="M371" s="221"/>
      <c r="N371" s="221"/>
      <c r="O371" s="221"/>
      <c r="P371" s="502"/>
      <c r="Q371" s="503"/>
      <c r="R371" s="503"/>
      <c r="S371" s="504"/>
      <c r="T371" s="504"/>
      <c r="U371" s="504"/>
      <c r="V371" s="504"/>
    </row>
    <row r="372" spans="1:22" x14ac:dyDescent="0.2">
      <c r="A372" s="500"/>
      <c r="B372" s="500"/>
      <c r="C372" s="221"/>
      <c r="D372" s="221"/>
      <c r="E372" s="221"/>
      <c r="F372" s="221"/>
      <c r="H372" s="221"/>
      <c r="I372" s="221"/>
      <c r="J372" s="502"/>
      <c r="K372" s="221"/>
      <c r="L372" s="500"/>
      <c r="M372" s="221"/>
      <c r="N372" s="221"/>
      <c r="O372" s="221"/>
      <c r="P372" s="502"/>
      <c r="Q372" s="503"/>
      <c r="R372" s="503"/>
      <c r="S372" s="504"/>
      <c r="T372" s="504"/>
      <c r="U372" s="504"/>
      <c r="V372" s="504"/>
    </row>
    <row r="373" spans="1:22" x14ac:dyDescent="0.2">
      <c r="A373" s="500"/>
      <c r="B373" s="500"/>
      <c r="C373" s="221"/>
      <c r="D373" s="221"/>
      <c r="E373" s="221"/>
      <c r="F373" s="221"/>
      <c r="H373" s="221"/>
      <c r="I373" s="221"/>
      <c r="J373" s="502"/>
      <c r="K373" s="221"/>
      <c r="L373" s="500"/>
      <c r="M373" s="221"/>
      <c r="N373" s="221"/>
      <c r="O373" s="221"/>
      <c r="P373" s="502"/>
      <c r="Q373" s="503"/>
      <c r="R373" s="503"/>
      <c r="S373" s="504"/>
      <c r="T373" s="504"/>
      <c r="U373" s="504"/>
      <c r="V373" s="504"/>
    </row>
    <row r="374" spans="1:22" x14ac:dyDescent="0.2">
      <c r="A374" s="500"/>
      <c r="B374" s="500"/>
      <c r="C374" s="221"/>
      <c r="D374" s="221"/>
      <c r="E374" s="221"/>
      <c r="F374" s="221"/>
      <c r="H374" s="221"/>
      <c r="I374" s="221"/>
      <c r="J374" s="502"/>
      <c r="K374" s="221"/>
      <c r="L374" s="500"/>
      <c r="M374" s="221"/>
      <c r="N374" s="221"/>
      <c r="O374" s="221"/>
      <c r="P374" s="502"/>
      <c r="Q374" s="503"/>
      <c r="R374" s="503"/>
      <c r="S374" s="504"/>
      <c r="T374" s="504"/>
      <c r="U374" s="504"/>
      <c r="V374" s="504"/>
    </row>
    <row r="375" spans="1:22" x14ac:dyDescent="0.2">
      <c r="A375" s="500"/>
      <c r="B375" s="500"/>
      <c r="C375" s="221"/>
      <c r="D375" s="221"/>
      <c r="E375" s="221"/>
      <c r="F375" s="221"/>
      <c r="H375" s="221"/>
      <c r="I375" s="221"/>
      <c r="J375" s="502"/>
      <c r="K375" s="221"/>
      <c r="L375" s="500"/>
      <c r="M375" s="221"/>
      <c r="N375" s="221"/>
      <c r="O375" s="221"/>
      <c r="P375" s="502"/>
      <c r="Q375" s="503"/>
      <c r="R375" s="503"/>
      <c r="S375" s="504"/>
      <c r="T375" s="504"/>
      <c r="U375" s="504"/>
      <c r="V375" s="504"/>
    </row>
    <row r="376" spans="1:22" x14ac:dyDescent="0.2">
      <c r="A376" s="500"/>
      <c r="B376" s="500"/>
      <c r="C376" s="221"/>
      <c r="D376" s="221"/>
      <c r="E376" s="221"/>
      <c r="F376" s="221"/>
      <c r="H376" s="221"/>
      <c r="I376" s="221"/>
      <c r="J376" s="502"/>
      <c r="K376" s="221"/>
      <c r="L376" s="500"/>
      <c r="M376" s="221"/>
      <c r="N376" s="221"/>
      <c r="O376" s="221"/>
      <c r="P376" s="502"/>
      <c r="Q376" s="503"/>
      <c r="R376" s="503"/>
      <c r="S376" s="504"/>
      <c r="T376" s="504"/>
      <c r="U376" s="504"/>
      <c r="V376" s="504"/>
    </row>
    <row r="377" spans="1:22" x14ac:dyDescent="0.2">
      <c r="A377" s="500"/>
      <c r="B377" s="500"/>
      <c r="C377" s="221"/>
      <c r="D377" s="221"/>
      <c r="E377" s="221"/>
      <c r="F377" s="221"/>
      <c r="H377" s="221"/>
      <c r="I377" s="221"/>
      <c r="J377" s="502"/>
      <c r="K377" s="221"/>
      <c r="L377" s="500"/>
      <c r="M377" s="221"/>
      <c r="N377" s="221"/>
      <c r="O377" s="221"/>
      <c r="P377" s="502"/>
      <c r="Q377" s="503"/>
      <c r="R377" s="503"/>
      <c r="S377" s="504"/>
      <c r="T377" s="504"/>
      <c r="U377" s="504"/>
      <c r="V377" s="504"/>
    </row>
    <row r="378" spans="1:22" x14ac:dyDescent="0.2">
      <c r="A378" s="500"/>
      <c r="B378" s="500"/>
      <c r="C378" s="221"/>
      <c r="D378" s="221"/>
      <c r="E378" s="221"/>
      <c r="F378" s="221"/>
      <c r="H378" s="221"/>
      <c r="I378" s="221"/>
      <c r="J378" s="502"/>
      <c r="K378" s="221"/>
      <c r="L378" s="500"/>
      <c r="M378" s="221"/>
      <c r="N378" s="221"/>
      <c r="O378" s="221"/>
      <c r="P378" s="502"/>
      <c r="Q378" s="503"/>
      <c r="R378" s="503"/>
      <c r="S378" s="504"/>
      <c r="T378" s="504"/>
      <c r="U378" s="504"/>
      <c r="V378" s="504"/>
    </row>
    <row r="379" spans="1:22" x14ac:dyDescent="0.2">
      <c r="A379" s="500"/>
      <c r="B379" s="500"/>
      <c r="C379" s="221"/>
      <c r="D379" s="221"/>
      <c r="E379" s="221"/>
      <c r="F379" s="221"/>
      <c r="H379" s="221"/>
      <c r="I379" s="221"/>
      <c r="J379" s="502"/>
      <c r="K379" s="221"/>
      <c r="L379" s="500"/>
      <c r="M379" s="221"/>
      <c r="N379" s="221"/>
      <c r="O379" s="221"/>
      <c r="P379" s="502"/>
      <c r="Q379" s="503"/>
      <c r="R379" s="503"/>
      <c r="S379" s="504"/>
      <c r="T379" s="504"/>
      <c r="U379" s="504"/>
      <c r="V379" s="504"/>
    </row>
    <row r="380" spans="1:22" x14ac:dyDescent="0.2">
      <c r="A380" s="500"/>
      <c r="B380" s="500"/>
      <c r="C380" s="221"/>
      <c r="D380" s="221"/>
      <c r="E380" s="221"/>
      <c r="F380" s="221"/>
      <c r="H380" s="221"/>
      <c r="I380" s="221"/>
      <c r="J380" s="502"/>
      <c r="K380" s="221"/>
      <c r="L380" s="500"/>
      <c r="M380" s="221"/>
      <c r="N380" s="221"/>
      <c r="O380" s="221"/>
      <c r="P380" s="502"/>
      <c r="Q380" s="503"/>
      <c r="R380" s="503"/>
      <c r="S380" s="504"/>
      <c r="T380" s="504"/>
      <c r="U380" s="504"/>
      <c r="V380" s="504"/>
    </row>
    <row r="381" spans="1:22" x14ac:dyDescent="0.2">
      <c r="A381" s="500"/>
      <c r="B381" s="500"/>
      <c r="C381" s="221"/>
      <c r="D381" s="221"/>
      <c r="E381" s="221"/>
      <c r="F381" s="221"/>
      <c r="H381" s="221"/>
      <c r="I381" s="221"/>
      <c r="J381" s="502"/>
      <c r="K381" s="221"/>
      <c r="L381" s="500"/>
      <c r="M381" s="221"/>
      <c r="N381" s="221"/>
      <c r="O381" s="221"/>
      <c r="P381" s="502"/>
      <c r="Q381" s="503"/>
      <c r="R381" s="503"/>
      <c r="S381" s="504"/>
      <c r="T381" s="504"/>
      <c r="U381" s="504"/>
      <c r="V381" s="504"/>
    </row>
    <row r="382" spans="1:22" x14ac:dyDescent="0.2">
      <c r="A382" s="500"/>
      <c r="B382" s="500"/>
      <c r="C382" s="221"/>
      <c r="D382" s="221"/>
      <c r="E382" s="221"/>
      <c r="F382" s="221"/>
      <c r="H382" s="221"/>
      <c r="I382" s="221"/>
      <c r="J382" s="502"/>
      <c r="K382" s="221"/>
      <c r="L382" s="500"/>
      <c r="M382" s="221"/>
      <c r="N382" s="221"/>
      <c r="O382" s="221"/>
      <c r="P382" s="502"/>
      <c r="Q382" s="503"/>
      <c r="R382" s="503"/>
      <c r="S382" s="504"/>
      <c r="T382" s="504"/>
      <c r="U382" s="504"/>
      <c r="V382" s="504"/>
    </row>
    <row r="383" spans="1:22" x14ac:dyDescent="0.2">
      <c r="A383" s="500"/>
      <c r="B383" s="500"/>
      <c r="C383" s="221"/>
      <c r="D383" s="221"/>
      <c r="E383" s="221"/>
      <c r="F383" s="221"/>
      <c r="H383" s="221"/>
      <c r="I383" s="221"/>
      <c r="J383" s="502"/>
      <c r="K383" s="221"/>
      <c r="L383" s="500"/>
      <c r="M383" s="221"/>
      <c r="N383" s="221"/>
      <c r="O383" s="221"/>
      <c r="P383" s="502"/>
      <c r="Q383" s="503"/>
      <c r="R383" s="503"/>
      <c r="S383" s="504"/>
      <c r="T383" s="504"/>
      <c r="U383" s="504"/>
      <c r="V383" s="504"/>
    </row>
    <row r="384" spans="1:22" x14ac:dyDescent="0.2">
      <c r="A384" s="500"/>
      <c r="B384" s="500"/>
      <c r="C384" s="221"/>
      <c r="D384" s="221"/>
      <c r="E384" s="221"/>
      <c r="F384" s="221"/>
      <c r="H384" s="221"/>
      <c r="I384" s="221"/>
      <c r="J384" s="502"/>
      <c r="K384" s="221"/>
      <c r="L384" s="500"/>
      <c r="M384" s="221"/>
      <c r="N384" s="221"/>
      <c r="O384" s="221"/>
      <c r="P384" s="502"/>
      <c r="Q384" s="503"/>
      <c r="R384" s="503"/>
      <c r="S384" s="504"/>
      <c r="T384" s="504"/>
      <c r="U384" s="504"/>
      <c r="V384" s="504"/>
    </row>
    <row r="385" spans="1:22" x14ac:dyDescent="0.2">
      <c r="A385" s="500"/>
      <c r="B385" s="500"/>
      <c r="C385" s="221"/>
      <c r="D385" s="221"/>
      <c r="E385" s="221"/>
      <c r="F385" s="221"/>
      <c r="H385" s="221"/>
      <c r="I385" s="221"/>
      <c r="J385" s="502"/>
      <c r="K385" s="221"/>
      <c r="L385" s="500"/>
      <c r="M385" s="221"/>
      <c r="N385" s="221"/>
      <c r="O385" s="221"/>
      <c r="P385" s="502"/>
      <c r="Q385" s="503"/>
      <c r="R385" s="503"/>
      <c r="S385" s="504"/>
      <c r="T385" s="504"/>
      <c r="U385" s="504"/>
      <c r="V385" s="504"/>
    </row>
    <row r="386" spans="1:22" x14ac:dyDescent="0.2">
      <c r="A386" s="500"/>
      <c r="B386" s="500"/>
      <c r="C386" s="221"/>
      <c r="D386" s="221"/>
      <c r="E386" s="221"/>
      <c r="F386" s="221"/>
      <c r="H386" s="221"/>
      <c r="I386" s="221"/>
      <c r="J386" s="502"/>
      <c r="K386" s="221"/>
      <c r="L386" s="500"/>
      <c r="M386" s="221"/>
      <c r="N386" s="221"/>
      <c r="O386" s="221"/>
      <c r="P386" s="502"/>
      <c r="Q386" s="503"/>
      <c r="R386" s="503"/>
      <c r="S386" s="504"/>
      <c r="T386" s="504"/>
      <c r="U386" s="504"/>
      <c r="V386" s="504"/>
    </row>
    <row r="387" spans="1:22" x14ac:dyDescent="0.2">
      <c r="A387" s="500"/>
      <c r="B387" s="500"/>
      <c r="C387" s="221"/>
      <c r="D387" s="221"/>
      <c r="E387" s="221"/>
      <c r="F387" s="221"/>
      <c r="H387" s="221"/>
      <c r="I387" s="221"/>
      <c r="J387" s="502"/>
      <c r="K387" s="221"/>
      <c r="L387" s="500"/>
      <c r="M387" s="221"/>
      <c r="N387" s="221"/>
      <c r="O387" s="221"/>
      <c r="P387" s="502"/>
      <c r="Q387" s="503"/>
      <c r="R387" s="503"/>
      <c r="S387" s="504"/>
      <c r="T387" s="504"/>
      <c r="U387" s="504"/>
      <c r="V387" s="504"/>
    </row>
    <row r="388" spans="1:22" x14ac:dyDescent="0.2">
      <c r="A388" s="500"/>
      <c r="B388" s="500"/>
      <c r="C388" s="221"/>
      <c r="D388" s="221"/>
      <c r="E388" s="221"/>
      <c r="F388" s="221"/>
      <c r="H388" s="221"/>
      <c r="I388" s="221"/>
      <c r="J388" s="502"/>
      <c r="K388" s="221"/>
      <c r="L388" s="500"/>
      <c r="M388" s="221"/>
      <c r="N388" s="221"/>
      <c r="O388" s="221"/>
      <c r="P388" s="502"/>
      <c r="Q388" s="503"/>
      <c r="R388" s="503"/>
      <c r="S388" s="504"/>
      <c r="T388" s="504"/>
      <c r="U388" s="504"/>
      <c r="V388" s="504"/>
    </row>
    <row r="389" spans="1:22" x14ac:dyDescent="0.2">
      <c r="A389" s="500"/>
      <c r="B389" s="500"/>
      <c r="C389" s="221"/>
      <c r="D389" s="221"/>
      <c r="E389" s="221"/>
      <c r="F389" s="221"/>
      <c r="H389" s="221"/>
      <c r="I389" s="221"/>
      <c r="J389" s="502"/>
      <c r="K389" s="221"/>
      <c r="L389" s="500"/>
      <c r="M389" s="221"/>
      <c r="N389" s="221"/>
      <c r="O389" s="221"/>
      <c r="P389" s="502"/>
      <c r="Q389" s="503"/>
      <c r="R389" s="503"/>
      <c r="S389" s="504"/>
      <c r="T389" s="504"/>
      <c r="U389" s="504"/>
      <c r="V389" s="504"/>
    </row>
    <row r="390" spans="1:22" x14ac:dyDescent="0.2">
      <c r="A390" s="500"/>
      <c r="B390" s="500"/>
      <c r="C390" s="221"/>
      <c r="D390" s="221"/>
      <c r="E390" s="221"/>
      <c r="F390" s="221"/>
      <c r="H390" s="221"/>
      <c r="I390" s="221"/>
      <c r="J390" s="502"/>
      <c r="K390" s="221"/>
      <c r="L390" s="500"/>
      <c r="M390" s="221"/>
      <c r="N390" s="221"/>
      <c r="O390" s="221"/>
      <c r="P390" s="502"/>
      <c r="Q390" s="503"/>
      <c r="R390" s="503"/>
      <c r="S390" s="504"/>
      <c r="T390" s="504"/>
      <c r="U390" s="504"/>
      <c r="V390" s="504"/>
    </row>
    <row r="391" spans="1:22" x14ac:dyDescent="0.2">
      <c r="A391" s="500"/>
      <c r="B391" s="500"/>
      <c r="C391" s="221"/>
      <c r="D391" s="221"/>
      <c r="E391" s="221"/>
      <c r="F391" s="221"/>
      <c r="H391" s="221"/>
      <c r="I391" s="221"/>
      <c r="J391" s="502"/>
      <c r="K391" s="221"/>
      <c r="L391" s="500"/>
      <c r="M391" s="221"/>
      <c r="N391" s="221"/>
      <c r="O391" s="221"/>
      <c r="P391" s="502"/>
      <c r="Q391" s="503"/>
      <c r="R391" s="503"/>
      <c r="S391" s="504"/>
      <c r="T391" s="504"/>
      <c r="U391" s="504"/>
      <c r="V391" s="504"/>
    </row>
    <row r="392" spans="1:22" x14ac:dyDescent="0.2">
      <c r="A392" s="500"/>
      <c r="B392" s="500"/>
      <c r="C392" s="221"/>
      <c r="D392" s="221"/>
      <c r="E392" s="221"/>
      <c r="F392" s="221"/>
      <c r="H392" s="221"/>
      <c r="I392" s="221"/>
      <c r="J392" s="502"/>
      <c r="K392" s="221"/>
      <c r="L392" s="500"/>
      <c r="M392" s="221"/>
      <c r="N392" s="221"/>
      <c r="O392" s="221"/>
      <c r="P392" s="502"/>
      <c r="Q392" s="503"/>
      <c r="R392" s="503"/>
      <c r="S392" s="504"/>
      <c r="T392" s="504"/>
      <c r="U392" s="504"/>
      <c r="V392" s="504"/>
    </row>
    <row r="393" spans="1:22" x14ac:dyDescent="0.2">
      <c r="A393" s="500"/>
      <c r="B393" s="500"/>
      <c r="C393" s="221"/>
      <c r="D393" s="221"/>
      <c r="E393" s="221"/>
      <c r="F393" s="221"/>
      <c r="H393" s="221"/>
      <c r="I393" s="221"/>
      <c r="J393" s="502"/>
      <c r="K393" s="221"/>
      <c r="L393" s="500"/>
      <c r="M393" s="221"/>
      <c r="N393" s="221"/>
      <c r="O393" s="221"/>
      <c r="P393" s="502"/>
      <c r="Q393" s="503"/>
      <c r="R393" s="503"/>
      <c r="S393" s="504"/>
      <c r="T393" s="504"/>
      <c r="U393" s="504"/>
      <c r="V393" s="504"/>
    </row>
    <row r="394" spans="1:22" x14ac:dyDescent="0.2">
      <c r="A394" s="500"/>
      <c r="B394" s="500"/>
      <c r="C394" s="221"/>
      <c r="D394" s="221"/>
      <c r="E394" s="221"/>
      <c r="F394" s="221"/>
      <c r="H394" s="221"/>
      <c r="I394" s="221"/>
      <c r="J394" s="502"/>
      <c r="K394" s="221"/>
      <c r="L394" s="500"/>
      <c r="M394" s="221"/>
      <c r="N394" s="221"/>
      <c r="O394" s="221"/>
      <c r="P394" s="502"/>
      <c r="Q394" s="503"/>
      <c r="R394" s="503"/>
      <c r="S394" s="504"/>
      <c r="T394" s="504"/>
      <c r="U394" s="504"/>
      <c r="V394" s="504"/>
    </row>
    <row r="395" spans="1:22" x14ac:dyDescent="0.2">
      <c r="A395" s="500"/>
      <c r="B395" s="500"/>
      <c r="C395" s="221"/>
      <c r="D395" s="221"/>
      <c r="E395" s="221"/>
      <c r="F395" s="221"/>
      <c r="H395" s="221"/>
      <c r="I395" s="221"/>
      <c r="J395" s="502"/>
      <c r="K395" s="221"/>
      <c r="L395" s="500"/>
      <c r="M395" s="221"/>
      <c r="N395" s="221"/>
      <c r="O395" s="221"/>
      <c r="P395" s="502"/>
      <c r="Q395" s="503"/>
      <c r="R395" s="503"/>
      <c r="S395" s="504"/>
      <c r="T395" s="504"/>
      <c r="U395" s="504"/>
      <c r="V395" s="504"/>
    </row>
    <row r="396" spans="1:22" x14ac:dyDescent="0.2">
      <c r="A396" s="500"/>
      <c r="B396" s="500"/>
      <c r="C396" s="221"/>
      <c r="D396" s="221"/>
      <c r="E396" s="221"/>
      <c r="F396" s="221"/>
      <c r="H396" s="221"/>
      <c r="I396" s="221"/>
      <c r="J396" s="502"/>
      <c r="K396" s="221"/>
      <c r="L396" s="500"/>
      <c r="M396" s="221"/>
      <c r="N396" s="221"/>
      <c r="O396" s="221"/>
      <c r="P396" s="502"/>
      <c r="Q396" s="503"/>
      <c r="R396" s="503"/>
      <c r="S396" s="504"/>
      <c r="T396" s="504"/>
      <c r="U396" s="504"/>
      <c r="V396" s="504"/>
    </row>
    <row r="397" spans="1:22" x14ac:dyDescent="0.2">
      <c r="A397" s="500"/>
      <c r="B397" s="500"/>
      <c r="C397" s="221"/>
      <c r="D397" s="221"/>
      <c r="E397" s="221"/>
      <c r="F397" s="221"/>
      <c r="H397" s="221"/>
      <c r="I397" s="221"/>
      <c r="J397" s="502"/>
      <c r="K397" s="221"/>
      <c r="L397" s="500"/>
      <c r="M397" s="221"/>
      <c r="N397" s="221"/>
      <c r="O397" s="221"/>
      <c r="P397" s="502"/>
      <c r="Q397" s="503"/>
      <c r="R397" s="503"/>
      <c r="S397" s="504"/>
      <c r="T397" s="504"/>
      <c r="U397" s="504"/>
      <c r="V397" s="504"/>
    </row>
    <row r="398" spans="1:22" x14ac:dyDescent="0.2">
      <c r="A398" s="500"/>
      <c r="B398" s="500"/>
      <c r="C398" s="221"/>
      <c r="D398" s="221"/>
      <c r="E398" s="221"/>
      <c r="F398" s="221"/>
      <c r="H398" s="221"/>
      <c r="I398" s="221"/>
      <c r="J398" s="502"/>
      <c r="K398" s="221"/>
      <c r="L398" s="500"/>
      <c r="M398" s="221"/>
      <c r="N398" s="221"/>
      <c r="O398" s="221"/>
      <c r="P398" s="502"/>
      <c r="Q398" s="503"/>
      <c r="R398" s="503"/>
      <c r="S398" s="504"/>
      <c r="T398" s="504"/>
      <c r="U398" s="504"/>
      <c r="V398" s="504"/>
    </row>
    <row r="399" spans="1:22" x14ac:dyDescent="0.2">
      <c r="A399" s="500"/>
      <c r="B399" s="500"/>
      <c r="C399" s="221"/>
      <c r="D399" s="221"/>
      <c r="E399" s="221"/>
      <c r="F399" s="221"/>
      <c r="H399" s="221"/>
      <c r="I399" s="221"/>
      <c r="J399" s="502"/>
      <c r="K399" s="221"/>
      <c r="L399" s="500"/>
      <c r="M399" s="221"/>
      <c r="N399" s="221"/>
      <c r="O399" s="221"/>
      <c r="P399" s="502"/>
      <c r="Q399" s="503"/>
      <c r="R399" s="503"/>
      <c r="S399" s="504"/>
      <c r="T399" s="504"/>
      <c r="U399" s="504"/>
      <c r="V399" s="504"/>
    </row>
    <row r="400" spans="1:22" x14ac:dyDescent="0.2">
      <c r="A400" s="500"/>
      <c r="B400" s="500"/>
      <c r="C400" s="221"/>
      <c r="D400" s="221"/>
      <c r="E400" s="221"/>
      <c r="F400" s="221"/>
      <c r="H400" s="221"/>
      <c r="I400" s="221"/>
      <c r="J400" s="502"/>
      <c r="K400" s="221"/>
      <c r="L400" s="500"/>
      <c r="M400" s="221"/>
      <c r="N400" s="221"/>
      <c r="O400" s="221"/>
      <c r="P400" s="502"/>
      <c r="Q400" s="503"/>
      <c r="R400" s="503"/>
      <c r="S400" s="504"/>
      <c r="T400" s="504"/>
      <c r="U400" s="504"/>
      <c r="V400" s="504"/>
    </row>
    <row r="401" spans="1:22" x14ac:dyDescent="0.2">
      <c r="A401" s="500"/>
      <c r="B401" s="500"/>
      <c r="C401" s="221"/>
      <c r="D401" s="221"/>
      <c r="E401" s="221"/>
      <c r="F401" s="221"/>
      <c r="H401" s="221"/>
      <c r="I401" s="221"/>
      <c r="J401" s="502"/>
      <c r="K401" s="221"/>
      <c r="L401" s="500"/>
      <c r="M401" s="221"/>
      <c r="N401" s="221"/>
      <c r="O401" s="221"/>
      <c r="P401" s="502"/>
      <c r="Q401" s="503"/>
      <c r="R401" s="503"/>
      <c r="S401" s="504"/>
      <c r="T401" s="504"/>
      <c r="U401" s="504"/>
      <c r="V401" s="504"/>
    </row>
    <row r="402" spans="1:22" x14ac:dyDescent="0.2">
      <c r="A402" s="500"/>
      <c r="B402" s="500"/>
      <c r="C402" s="221"/>
      <c r="D402" s="221"/>
      <c r="E402" s="221"/>
      <c r="F402" s="221"/>
      <c r="H402" s="221"/>
      <c r="I402" s="221"/>
      <c r="J402" s="502"/>
      <c r="K402" s="221"/>
      <c r="L402" s="500"/>
      <c r="M402" s="221"/>
      <c r="N402" s="221"/>
      <c r="O402" s="221"/>
      <c r="P402" s="502"/>
      <c r="Q402" s="503"/>
      <c r="R402" s="503"/>
      <c r="S402" s="504"/>
      <c r="T402" s="504"/>
      <c r="U402" s="504"/>
      <c r="V402" s="504"/>
    </row>
    <row r="403" spans="1:22" x14ac:dyDescent="0.2">
      <c r="A403" s="500"/>
      <c r="B403" s="500"/>
      <c r="C403" s="221"/>
      <c r="D403" s="221"/>
      <c r="E403" s="221"/>
      <c r="F403" s="221"/>
      <c r="H403" s="221"/>
      <c r="I403" s="221"/>
      <c r="J403" s="502"/>
      <c r="K403" s="221"/>
      <c r="L403" s="500"/>
      <c r="M403" s="221"/>
      <c r="N403" s="221"/>
      <c r="O403" s="221"/>
      <c r="P403" s="502"/>
      <c r="Q403" s="503"/>
      <c r="R403" s="503"/>
      <c r="S403" s="504"/>
      <c r="T403" s="504"/>
      <c r="U403" s="504"/>
      <c r="V403" s="504"/>
    </row>
    <row r="404" spans="1:22" x14ac:dyDescent="0.2">
      <c r="A404" s="500"/>
      <c r="B404" s="500"/>
      <c r="C404" s="221"/>
      <c r="D404" s="221"/>
      <c r="E404" s="221"/>
      <c r="F404" s="221"/>
      <c r="H404" s="221"/>
      <c r="I404" s="221"/>
      <c r="J404" s="502"/>
      <c r="K404" s="221"/>
      <c r="L404" s="500"/>
      <c r="M404" s="221"/>
      <c r="N404" s="221"/>
      <c r="O404" s="221"/>
      <c r="P404" s="502"/>
      <c r="Q404" s="503"/>
      <c r="R404" s="503"/>
      <c r="S404" s="504"/>
      <c r="T404" s="504"/>
      <c r="U404" s="504"/>
      <c r="V404" s="504"/>
    </row>
    <row r="405" spans="1:22" x14ac:dyDescent="0.2">
      <c r="A405" s="500"/>
      <c r="B405" s="500"/>
      <c r="C405" s="221"/>
      <c r="D405" s="221"/>
      <c r="E405" s="221"/>
      <c r="F405" s="221"/>
      <c r="H405" s="221"/>
      <c r="I405" s="221"/>
      <c r="J405" s="502"/>
      <c r="K405" s="221"/>
      <c r="L405" s="500"/>
      <c r="M405" s="221"/>
      <c r="N405" s="221"/>
      <c r="O405" s="221"/>
      <c r="P405" s="502"/>
      <c r="Q405" s="503"/>
      <c r="R405" s="503"/>
      <c r="S405" s="504"/>
      <c r="T405" s="504"/>
      <c r="U405" s="504"/>
      <c r="V405" s="504"/>
    </row>
    <row r="406" spans="1:22" x14ac:dyDescent="0.2">
      <c r="A406" s="500"/>
      <c r="B406" s="500"/>
      <c r="C406" s="221"/>
      <c r="D406" s="221"/>
      <c r="E406" s="221"/>
      <c r="F406" s="221"/>
      <c r="H406" s="221"/>
      <c r="I406" s="221"/>
      <c r="J406" s="502"/>
      <c r="K406" s="221"/>
      <c r="L406" s="500"/>
      <c r="M406" s="221"/>
      <c r="N406" s="221"/>
      <c r="O406" s="221"/>
      <c r="P406" s="502"/>
      <c r="Q406" s="503"/>
      <c r="R406" s="503"/>
      <c r="S406" s="504"/>
      <c r="T406" s="504"/>
      <c r="U406" s="504"/>
      <c r="V406" s="504"/>
    </row>
    <row r="407" spans="1:22" x14ac:dyDescent="0.2">
      <c r="A407" s="500"/>
      <c r="B407" s="500"/>
      <c r="C407" s="221"/>
      <c r="D407" s="221"/>
      <c r="E407" s="221"/>
      <c r="F407" s="221"/>
      <c r="H407" s="221"/>
      <c r="I407" s="221"/>
      <c r="J407" s="502"/>
      <c r="K407" s="221"/>
      <c r="L407" s="500"/>
      <c r="M407" s="221"/>
      <c r="N407" s="221"/>
      <c r="O407" s="221"/>
      <c r="P407" s="502"/>
      <c r="Q407" s="503"/>
      <c r="R407" s="503"/>
      <c r="S407" s="504"/>
      <c r="T407" s="504"/>
      <c r="U407" s="504"/>
      <c r="V407" s="504"/>
    </row>
    <row r="408" spans="1:22" x14ac:dyDescent="0.2">
      <c r="A408" s="500"/>
      <c r="B408" s="500"/>
      <c r="C408" s="221"/>
      <c r="D408" s="221"/>
      <c r="E408" s="221"/>
      <c r="F408" s="221"/>
      <c r="H408" s="221"/>
      <c r="I408" s="221"/>
      <c r="J408" s="502"/>
      <c r="K408" s="221"/>
      <c r="L408" s="500"/>
      <c r="M408" s="221"/>
      <c r="N408" s="221"/>
      <c r="O408" s="221"/>
      <c r="P408" s="502"/>
      <c r="Q408" s="503"/>
      <c r="R408" s="503"/>
      <c r="S408" s="504"/>
      <c r="T408" s="504"/>
      <c r="U408" s="504"/>
      <c r="V408" s="504"/>
    </row>
    <row r="409" spans="1:22" x14ac:dyDescent="0.2">
      <c r="A409" s="500"/>
      <c r="B409" s="500"/>
      <c r="C409" s="221"/>
      <c r="D409" s="221"/>
      <c r="E409" s="221"/>
      <c r="F409" s="221"/>
      <c r="H409" s="221"/>
      <c r="I409" s="221"/>
      <c r="J409" s="502"/>
      <c r="K409" s="221"/>
      <c r="L409" s="500"/>
      <c r="M409" s="221"/>
      <c r="N409" s="221"/>
      <c r="O409" s="221"/>
      <c r="P409" s="502"/>
      <c r="Q409" s="503"/>
      <c r="R409" s="503"/>
      <c r="S409" s="504"/>
      <c r="T409" s="504"/>
      <c r="U409" s="504"/>
      <c r="V409" s="504"/>
    </row>
    <row r="410" spans="1:22" x14ac:dyDescent="0.2">
      <c r="A410" s="500"/>
      <c r="B410" s="500"/>
      <c r="C410" s="221"/>
      <c r="D410" s="221"/>
      <c r="E410" s="221"/>
      <c r="F410" s="221"/>
      <c r="H410" s="221"/>
      <c r="I410" s="221"/>
      <c r="J410" s="502"/>
      <c r="K410" s="221"/>
      <c r="L410" s="500"/>
      <c r="M410" s="221"/>
      <c r="N410" s="221"/>
      <c r="O410" s="221"/>
      <c r="P410" s="502"/>
      <c r="Q410" s="503"/>
      <c r="R410" s="503"/>
      <c r="S410" s="504"/>
      <c r="T410" s="504"/>
      <c r="U410" s="504"/>
      <c r="V410" s="504"/>
    </row>
    <row r="411" spans="1:22" x14ac:dyDescent="0.2">
      <c r="A411" s="500"/>
      <c r="B411" s="500"/>
      <c r="C411" s="221"/>
      <c r="D411" s="221"/>
      <c r="E411" s="221"/>
      <c r="F411" s="221"/>
      <c r="H411" s="221"/>
      <c r="I411" s="221"/>
      <c r="J411" s="502"/>
      <c r="K411" s="221"/>
      <c r="L411" s="500"/>
      <c r="M411" s="221"/>
      <c r="N411" s="221"/>
      <c r="O411" s="221"/>
      <c r="P411" s="502"/>
      <c r="Q411" s="503"/>
      <c r="R411" s="503"/>
      <c r="S411" s="504"/>
      <c r="T411" s="504"/>
      <c r="U411" s="504"/>
      <c r="V411" s="504"/>
    </row>
    <row r="412" spans="1:22" x14ac:dyDescent="0.2">
      <c r="A412" s="500"/>
      <c r="B412" s="500"/>
      <c r="C412" s="221"/>
      <c r="D412" s="221"/>
      <c r="E412" s="221"/>
      <c r="F412" s="221"/>
      <c r="H412" s="221"/>
      <c r="I412" s="221"/>
      <c r="J412" s="502"/>
      <c r="K412" s="221"/>
      <c r="L412" s="500"/>
      <c r="M412" s="221"/>
      <c r="N412" s="221"/>
      <c r="O412" s="221"/>
      <c r="P412" s="502"/>
      <c r="Q412" s="503"/>
      <c r="R412" s="503"/>
      <c r="S412" s="504"/>
      <c r="T412" s="504"/>
      <c r="U412" s="504"/>
      <c r="V412" s="504"/>
    </row>
    <row r="413" spans="1:22" x14ac:dyDescent="0.2">
      <c r="A413" s="500"/>
      <c r="B413" s="500"/>
      <c r="C413" s="221"/>
      <c r="D413" s="221"/>
      <c r="E413" s="221"/>
      <c r="F413" s="221"/>
      <c r="H413" s="221"/>
      <c r="I413" s="221"/>
      <c r="J413" s="502"/>
      <c r="K413" s="221"/>
      <c r="L413" s="500"/>
      <c r="M413" s="221"/>
      <c r="N413" s="221"/>
      <c r="O413" s="221"/>
      <c r="P413" s="502"/>
      <c r="Q413" s="503"/>
      <c r="R413" s="503"/>
      <c r="S413" s="504"/>
      <c r="T413" s="504"/>
      <c r="U413" s="504"/>
      <c r="V413" s="504"/>
    </row>
    <row r="414" spans="1:22" x14ac:dyDescent="0.2">
      <c r="A414" s="500"/>
      <c r="B414" s="500"/>
      <c r="C414" s="221"/>
      <c r="D414" s="221"/>
      <c r="E414" s="221"/>
      <c r="F414" s="221"/>
      <c r="H414" s="221"/>
      <c r="I414" s="221"/>
      <c r="J414" s="502"/>
      <c r="K414" s="221"/>
      <c r="L414" s="500"/>
      <c r="M414" s="221"/>
      <c r="N414" s="221"/>
      <c r="O414" s="221"/>
      <c r="P414" s="502"/>
      <c r="Q414" s="503"/>
      <c r="R414" s="503"/>
      <c r="S414" s="504"/>
      <c r="T414" s="504"/>
      <c r="U414" s="504"/>
      <c r="V414" s="504"/>
    </row>
    <row r="415" spans="1:22" x14ac:dyDescent="0.2">
      <c r="A415" s="500"/>
      <c r="B415" s="500"/>
      <c r="C415" s="221"/>
      <c r="D415" s="221"/>
      <c r="E415" s="221"/>
      <c r="F415" s="221"/>
      <c r="H415" s="221"/>
      <c r="I415" s="221"/>
      <c r="J415" s="502"/>
      <c r="K415" s="221"/>
      <c r="L415" s="500"/>
      <c r="M415" s="221"/>
      <c r="N415" s="221"/>
      <c r="O415" s="221"/>
      <c r="P415" s="502"/>
      <c r="Q415" s="503"/>
      <c r="R415" s="503"/>
      <c r="S415" s="504"/>
      <c r="T415" s="504"/>
      <c r="U415" s="504"/>
      <c r="V415" s="504"/>
    </row>
    <row r="416" spans="1:22" x14ac:dyDescent="0.2">
      <c r="A416" s="500"/>
      <c r="B416" s="500"/>
      <c r="C416" s="221"/>
      <c r="D416" s="221"/>
      <c r="E416" s="221"/>
      <c r="F416" s="221"/>
      <c r="H416" s="221"/>
      <c r="I416" s="221"/>
      <c r="J416" s="502"/>
      <c r="K416" s="221"/>
      <c r="L416" s="500"/>
      <c r="M416" s="221"/>
      <c r="N416" s="221"/>
      <c r="O416" s="221"/>
      <c r="P416" s="502"/>
      <c r="Q416" s="503"/>
      <c r="R416" s="503"/>
      <c r="S416" s="504"/>
      <c r="T416" s="504"/>
      <c r="U416" s="504"/>
      <c r="V416" s="504"/>
    </row>
    <row r="417" spans="1:22" x14ac:dyDescent="0.2">
      <c r="A417" s="500"/>
      <c r="B417" s="500"/>
      <c r="C417" s="221"/>
      <c r="D417" s="221"/>
      <c r="E417" s="221"/>
      <c r="F417" s="221"/>
      <c r="H417" s="221"/>
      <c r="I417" s="221"/>
      <c r="J417" s="502"/>
      <c r="K417" s="221"/>
      <c r="L417" s="500"/>
      <c r="M417" s="221"/>
      <c r="N417" s="221"/>
      <c r="O417" s="221"/>
      <c r="P417" s="502"/>
      <c r="Q417" s="503"/>
      <c r="R417" s="503"/>
      <c r="S417" s="504"/>
      <c r="T417" s="504"/>
      <c r="U417" s="504"/>
      <c r="V417" s="504"/>
    </row>
    <row r="418" spans="1:22" x14ac:dyDescent="0.2">
      <c r="A418" s="500"/>
      <c r="B418" s="500"/>
      <c r="C418" s="221"/>
      <c r="D418" s="221"/>
      <c r="E418" s="221"/>
      <c r="F418" s="221"/>
      <c r="H418" s="221"/>
      <c r="I418" s="221"/>
      <c r="J418" s="502"/>
      <c r="K418" s="221"/>
      <c r="L418" s="500"/>
      <c r="M418" s="221"/>
      <c r="N418" s="221"/>
      <c r="O418" s="221"/>
      <c r="P418" s="502"/>
      <c r="Q418" s="503"/>
      <c r="R418" s="503"/>
      <c r="S418" s="504"/>
      <c r="T418" s="504"/>
      <c r="U418" s="504"/>
      <c r="V418" s="504"/>
    </row>
    <row r="419" spans="1:22" x14ac:dyDescent="0.2">
      <c r="A419" s="500"/>
      <c r="B419" s="500"/>
      <c r="C419" s="221"/>
      <c r="D419" s="221"/>
      <c r="E419" s="221"/>
      <c r="F419" s="221"/>
      <c r="H419" s="221"/>
      <c r="I419" s="221"/>
      <c r="J419" s="502"/>
      <c r="K419" s="221"/>
      <c r="L419" s="500"/>
      <c r="M419" s="221"/>
      <c r="N419" s="221"/>
      <c r="O419" s="221"/>
      <c r="P419" s="502"/>
      <c r="Q419" s="503"/>
      <c r="R419" s="503"/>
      <c r="S419" s="504"/>
      <c r="T419" s="504"/>
      <c r="U419" s="504"/>
      <c r="V419" s="504"/>
    </row>
    <row r="420" spans="1:22" x14ac:dyDescent="0.2">
      <c r="A420" s="500"/>
      <c r="B420" s="500"/>
      <c r="C420" s="221"/>
      <c r="D420" s="221"/>
      <c r="E420" s="221"/>
      <c r="F420" s="221"/>
      <c r="H420" s="221"/>
      <c r="I420" s="221"/>
      <c r="J420" s="502"/>
      <c r="K420" s="221"/>
      <c r="L420" s="500"/>
      <c r="M420" s="221"/>
      <c r="N420" s="221"/>
      <c r="O420" s="221"/>
      <c r="P420" s="502"/>
      <c r="Q420" s="503"/>
      <c r="R420" s="503"/>
      <c r="S420" s="504"/>
      <c r="T420" s="504"/>
      <c r="U420" s="504"/>
      <c r="V420" s="504"/>
    </row>
    <row r="421" spans="1:22" x14ac:dyDescent="0.2">
      <c r="A421" s="500"/>
      <c r="B421" s="500"/>
      <c r="C421" s="221"/>
      <c r="D421" s="221"/>
      <c r="E421" s="221"/>
      <c r="F421" s="221"/>
      <c r="H421" s="221"/>
      <c r="I421" s="221"/>
      <c r="J421" s="502"/>
      <c r="K421" s="221"/>
      <c r="L421" s="500"/>
      <c r="M421" s="221"/>
      <c r="N421" s="221"/>
      <c r="O421" s="221"/>
      <c r="P421" s="502"/>
      <c r="Q421" s="503"/>
      <c r="R421" s="503"/>
      <c r="S421" s="504"/>
      <c r="T421" s="504"/>
      <c r="U421" s="504"/>
      <c r="V421" s="504"/>
    </row>
    <row r="422" spans="1:22" x14ac:dyDescent="0.2">
      <c r="A422" s="500"/>
      <c r="B422" s="500"/>
      <c r="C422" s="221"/>
      <c r="D422" s="221"/>
      <c r="E422" s="221"/>
      <c r="F422" s="221"/>
      <c r="H422" s="221"/>
      <c r="I422" s="221"/>
      <c r="J422" s="502"/>
      <c r="K422" s="221"/>
      <c r="L422" s="500"/>
      <c r="M422" s="221"/>
      <c r="N422" s="221"/>
      <c r="O422" s="221"/>
      <c r="P422" s="502"/>
      <c r="Q422" s="503"/>
      <c r="R422" s="503"/>
      <c r="S422" s="504"/>
      <c r="T422" s="504"/>
      <c r="U422" s="504"/>
      <c r="V422" s="504"/>
    </row>
    <row r="423" spans="1:22" x14ac:dyDescent="0.2">
      <c r="A423" s="500"/>
      <c r="B423" s="500"/>
      <c r="C423" s="221"/>
      <c r="D423" s="221"/>
      <c r="E423" s="221"/>
      <c r="F423" s="221"/>
      <c r="H423" s="221"/>
      <c r="I423" s="221"/>
      <c r="J423" s="502"/>
      <c r="K423" s="221"/>
      <c r="L423" s="500"/>
      <c r="M423" s="221"/>
      <c r="N423" s="221"/>
      <c r="O423" s="221"/>
      <c r="P423" s="502"/>
      <c r="Q423" s="503"/>
      <c r="R423" s="503"/>
      <c r="S423" s="504"/>
      <c r="T423" s="504"/>
      <c r="U423" s="504"/>
      <c r="V423" s="504"/>
    </row>
    <row r="424" spans="1:22" x14ac:dyDescent="0.2">
      <c r="A424" s="500"/>
      <c r="B424" s="500"/>
      <c r="C424" s="221"/>
      <c r="D424" s="221"/>
      <c r="E424" s="221"/>
      <c r="F424" s="221"/>
      <c r="H424" s="221"/>
      <c r="I424" s="221"/>
      <c r="J424" s="502"/>
      <c r="K424" s="221"/>
      <c r="L424" s="500"/>
      <c r="M424" s="221"/>
      <c r="N424" s="221"/>
      <c r="O424" s="221"/>
      <c r="P424" s="502"/>
      <c r="Q424" s="503"/>
      <c r="R424" s="503"/>
      <c r="S424" s="504"/>
      <c r="T424" s="504"/>
      <c r="U424" s="504"/>
      <c r="V424" s="504"/>
    </row>
    <row r="425" spans="1:22" x14ac:dyDescent="0.2">
      <c r="A425" s="500"/>
      <c r="B425" s="500"/>
      <c r="C425" s="221"/>
      <c r="D425" s="221"/>
      <c r="E425" s="221"/>
      <c r="F425" s="221"/>
      <c r="H425" s="221"/>
      <c r="I425" s="221"/>
      <c r="J425" s="502"/>
      <c r="K425" s="221"/>
      <c r="L425" s="500"/>
      <c r="M425" s="221"/>
      <c r="N425" s="221"/>
      <c r="O425" s="221"/>
      <c r="P425" s="502"/>
      <c r="Q425" s="503"/>
      <c r="R425" s="503"/>
      <c r="S425" s="504"/>
      <c r="T425" s="504"/>
      <c r="U425" s="504"/>
      <c r="V425" s="504"/>
    </row>
    <row r="426" spans="1:22" x14ac:dyDescent="0.2">
      <c r="A426" s="500"/>
      <c r="B426" s="500"/>
      <c r="C426" s="221"/>
      <c r="D426" s="221"/>
      <c r="E426" s="221"/>
      <c r="F426" s="221"/>
      <c r="H426" s="221"/>
      <c r="I426" s="221"/>
      <c r="J426" s="502"/>
      <c r="K426" s="221"/>
      <c r="L426" s="500"/>
      <c r="M426" s="221"/>
      <c r="N426" s="221"/>
      <c r="O426" s="221"/>
      <c r="P426" s="502"/>
      <c r="Q426" s="503"/>
      <c r="R426" s="503"/>
      <c r="S426" s="504"/>
      <c r="T426" s="504"/>
      <c r="U426" s="504"/>
      <c r="V426" s="504"/>
    </row>
    <row r="427" spans="1:22" x14ac:dyDescent="0.2">
      <c r="A427" s="500"/>
      <c r="B427" s="500"/>
      <c r="C427" s="221"/>
      <c r="D427" s="221"/>
      <c r="E427" s="221"/>
      <c r="F427" s="221"/>
      <c r="H427" s="221"/>
      <c r="I427" s="221"/>
      <c r="J427" s="502"/>
      <c r="K427" s="221"/>
      <c r="L427" s="500"/>
      <c r="M427" s="221"/>
      <c r="N427" s="221"/>
      <c r="O427" s="221"/>
      <c r="P427" s="502"/>
      <c r="Q427" s="503"/>
      <c r="R427" s="503"/>
      <c r="S427" s="504"/>
      <c r="T427" s="504"/>
      <c r="U427" s="504"/>
      <c r="V427" s="504"/>
    </row>
    <row r="428" spans="1:22" x14ac:dyDescent="0.2">
      <c r="A428" s="500"/>
      <c r="B428" s="500"/>
      <c r="C428" s="221"/>
      <c r="D428" s="221"/>
      <c r="E428" s="221"/>
      <c r="F428" s="221"/>
      <c r="H428" s="221"/>
      <c r="I428" s="221"/>
      <c r="J428" s="502"/>
      <c r="K428" s="221"/>
      <c r="L428" s="500"/>
      <c r="M428" s="221"/>
      <c r="N428" s="221"/>
      <c r="O428" s="221"/>
      <c r="P428" s="502"/>
      <c r="Q428" s="503"/>
      <c r="R428" s="503"/>
      <c r="S428" s="504"/>
      <c r="T428" s="504"/>
      <c r="U428" s="504"/>
      <c r="V428" s="504"/>
    </row>
    <row r="429" spans="1:22" x14ac:dyDescent="0.2">
      <c r="A429" s="500"/>
      <c r="B429" s="500"/>
      <c r="C429" s="221"/>
      <c r="D429" s="221"/>
      <c r="E429" s="221"/>
      <c r="F429" s="221"/>
      <c r="H429" s="221"/>
      <c r="I429" s="221"/>
      <c r="J429" s="502"/>
      <c r="K429" s="221"/>
      <c r="L429" s="500"/>
      <c r="M429" s="221"/>
      <c r="N429" s="221"/>
      <c r="O429" s="221"/>
      <c r="P429" s="502"/>
      <c r="Q429" s="503"/>
      <c r="R429" s="503"/>
      <c r="S429" s="504"/>
      <c r="T429" s="504"/>
      <c r="U429" s="504"/>
      <c r="V429" s="504"/>
    </row>
    <row r="430" spans="1:22" x14ac:dyDescent="0.2">
      <c r="A430" s="500"/>
      <c r="B430" s="500"/>
      <c r="C430" s="221"/>
      <c r="D430" s="221"/>
      <c r="E430" s="221"/>
      <c r="F430" s="221"/>
      <c r="H430" s="221"/>
      <c r="I430" s="221"/>
      <c r="J430" s="502"/>
      <c r="K430" s="221"/>
      <c r="L430" s="500"/>
      <c r="M430" s="221"/>
      <c r="N430" s="221"/>
      <c r="O430" s="221"/>
      <c r="P430" s="502"/>
      <c r="Q430" s="503"/>
      <c r="R430" s="503"/>
      <c r="S430" s="504"/>
      <c r="T430" s="504"/>
      <c r="U430" s="504"/>
      <c r="V430" s="504"/>
    </row>
    <row r="431" spans="1:22" x14ac:dyDescent="0.2">
      <c r="A431" s="500"/>
      <c r="B431" s="500"/>
      <c r="C431" s="221"/>
      <c r="D431" s="221"/>
      <c r="E431" s="221"/>
      <c r="F431" s="221"/>
      <c r="H431" s="221"/>
      <c r="I431" s="221"/>
      <c r="J431" s="502"/>
      <c r="K431" s="221"/>
      <c r="L431" s="500"/>
      <c r="M431" s="221"/>
      <c r="N431" s="221"/>
      <c r="O431" s="221"/>
      <c r="P431" s="502"/>
      <c r="Q431" s="503"/>
      <c r="R431" s="503"/>
      <c r="S431" s="504"/>
      <c r="T431" s="504"/>
      <c r="U431" s="504"/>
      <c r="V431" s="504"/>
    </row>
    <row r="432" spans="1:22" x14ac:dyDescent="0.2">
      <c r="A432" s="500"/>
      <c r="B432" s="500"/>
      <c r="C432" s="221"/>
      <c r="D432" s="221"/>
      <c r="E432" s="221"/>
      <c r="F432" s="221"/>
      <c r="H432" s="221"/>
      <c r="I432" s="221"/>
      <c r="J432" s="502"/>
      <c r="K432" s="221"/>
      <c r="L432" s="500"/>
      <c r="M432" s="221"/>
      <c r="N432" s="221"/>
      <c r="O432" s="221"/>
      <c r="P432" s="502"/>
      <c r="Q432" s="503"/>
      <c r="R432" s="503"/>
      <c r="S432" s="504"/>
      <c r="T432" s="504"/>
      <c r="U432" s="504"/>
      <c r="V432" s="504"/>
    </row>
    <row r="433" spans="1:22" x14ac:dyDescent="0.2">
      <c r="A433" s="500"/>
      <c r="B433" s="500"/>
      <c r="C433" s="221"/>
      <c r="D433" s="221"/>
      <c r="E433" s="221"/>
      <c r="F433" s="221"/>
      <c r="H433" s="221"/>
      <c r="I433" s="221"/>
      <c r="J433" s="502"/>
      <c r="K433" s="221"/>
      <c r="L433" s="500"/>
      <c r="M433" s="221"/>
      <c r="N433" s="221"/>
      <c r="O433" s="221"/>
      <c r="P433" s="502"/>
      <c r="Q433" s="503"/>
      <c r="R433" s="503"/>
      <c r="S433" s="504"/>
      <c r="T433" s="504"/>
      <c r="U433" s="504"/>
      <c r="V433" s="504"/>
    </row>
    <row r="434" spans="1:22" x14ac:dyDescent="0.2">
      <c r="A434" s="500"/>
      <c r="B434" s="500"/>
      <c r="C434" s="221"/>
      <c r="D434" s="221"/>
      <c r="E434" s="221"/>
      <c r="F434" s="221"/>
      <c r="H434" s="221"/>
      <c r="I434" s="221"/>
      <c r="J434" s="502"/>
      <c r="K434" s="221"/>
      <c r="L434" s="500"/>
      <c r="M434" s="221"/>
      <c r="N434" s="221"/>
      <c r="O434" s="221"/>
      <c r="P434" s="502"/>
      <c r="Q434" s="503"/>
      <c r="R434" s="503"/>
      <c r="S434" s="504"/>
      <c r="T434" s="504"/>
      <c r="U434" s="504"/>
      <c r="V434" s="504"/>
    </row>
    <row r="435" spans="1:22" x14ac:dyDescent="0.2">
      <c r="A435" s="500"/>
      <c r="B435" s="500"/>
      <c r="C435" s="221"/>
      <c r="D435" s="221"/>
      <c r="E435" s="221"/>
      <c r="F435" s="221"/>
      <c r="H435" s="221"/>
      <c r="I435" s="221"/>
      <c r="J435" s="502"/>
      <c r="K435" s="221"/>
      <c r="L435" s="500"/>
      <c r="M435" s="221"/>
      <c r="N435" s="221"/>
      <c r="O435" s="221"/>
      <c r="P435" s="502"/>
      <c r="Q435" s="503"/>
      <c r="R435" s="503"/>
      <c r="S435" s="504"/>
      <c r="T435" s="504"/>
      <c r="U435" s="504"/>
      <c r="V435" s="504"/>
    </row>
    <row r="436" spans="1:22" x14ac:dyDescent="0.2">
      <c r="A436" s="500"/>
      <c r="B436" s="500"/>
      <c r="C436" s="221"/>
      <c r="D436" s="221"/>
      <c r="E436" s="221"/>
      <c r="F436" s="221"/>
      <c r="H436" s="221"/>
      <c r="I436" s="221"/>
      <c r="J436" s="502"/>
      <c r="K436" s="221"/>
      <c r="L436" s="500"/>
      <c r="M436" s="221"/>
      <c r="N436" s="221"/>
      <c r="O436" s="221"/>
      <c r="P436" s="502"/>
      <c r="Q436" s="503"/>
      <c r="R436" s="503"/>
      <c r="S436" s="504"/>
      <c r="T436" s="504"/>
      <c r="U436" s="504"/>
      <c r="V436" s="504"/>
    </row>
    <row r="437" spans="1:22" x14ac:dyDescent="0.2">
      <c r="A437" s="500"/>
      <c r="B437" s="500"/>
      <c r="C437" s="221"/>
      <c r="D437" s="221"/>
      <c r="E437" s="221"/>
      <c r="F437" s="221"/>
      <c r="H437" s="221"/>
      <c r="I437" s="221"/>
      <c r="J437" s="502"/>
      <c r="K437" s="221"/>
      <c r="L437" s="500"/>
      <c r="M437" s="221"/>
      <c r="N437" s="221"/>
      <c r="O437" s="221"/>
      <c r="P437" s="502"/>
      <c r="Q437" s="503"/>
      <c r="R437" s="503"/>
      <c r="S437" s="504"/>
      <c r="T437" s="504"/>
      <c r="U437" s="504"/>
      <c r="V437" s="504"/>
    </row>
    <row r="438" spans="1:22" x14ac:dyDescent="0.2">
      <c r="A438" s="500"/>
      <c r="B438" s="500"/>
      <c r="C438" s="221"/>
      <c r="D438" s="221"/>
      <c r="E438" s="221"/>
      <c r="F438" s="221"/>
      <c r="H438" s="221"/>
      <c r="I438" s="221"/>
      <c r="J438" s="502"/>
      <c r="K438" s="221"/>
      <c r="L438" s="500"/>
      <c r="M438" s="221"/>
      <c r="N438" s="221"/>
      <c r="O438" s="221"/>
      <c r="P438" s="502"/>
      <c r="Q438" s="503"/>
      <c r="R438" s="503"/>
      <c r="S438" s="504"/>
      <c r="T438" s="504"/>
      <c r="U438" s="504"/>
      <c r="V438" s="504"/>
    </row>
    <row r="439" spans="1:22" x14ac:dyDescent="0.2">
      <c r="A439" s="500"/>
      <c r="B439" s="500"/>
      <c r="C439" s="221"/>
      <c r="D439" s="221"/>
      <c r="E439" s="221"/>
      <c r="F439" s="221"/>
      <c r="H439" s="221"/>
      <c r="I439" s="221"/>
      <c r="J439" s="502"/>
      <c r="K439" s="221"/>
      <c r="L439" s="500"/>
      <c r="M439" s="221"/>
      <c r="N439" s="221"/>
      <c r="O439" s="221"/>
      <c r="P439" s="502"/>
      <c r="Q439" s="503"/>
      <c r="R439" s="503"/>
      <c r="S439" s="504"/>
      <c r="T439" s="504"/>
      <c r="U439" s="504"/>
      <c r="V439" s="504"/>
    </row>
    <row r="440" spans="1:22" x14ac:dyDescent="0.2">
      <c r="A440" s="500"/>
      <c r="B440" s="500"/>
      <c r="C440" s="221"/>
      <c r="D440" s="221"/>
      <c r="E440" s="221"/>
      <c r="F440" s="221"/>
      <c r="H440" s="221"/>
      <c r="I440" s="221"/>
      <c r="J440" s="502"/>
      <c r="K440" s="221"/>
      <c r="L440" s="500"/>
      <c r="M440" s="221"/>
      <c r="N440" s="221"/>
      <c r="O440" s="221"/>
      <c r="P440" s="502"/>
      <c r="Q440" s="503"/>
      <c r="R440" s="503"/>
      <c r="S440" s="504"/>
      <c r="T440" s="504"/>
      <c r="U440" s="504"/>
      <c r="V440" s="504"/>
    </row>
    <row r="441" spans="1:22" x14ac:dyDescent="0.2">
      <c r="A441" s="500"/>
      <c r="B441" s="500"/>
      <c r="C441" s="221"/>
      <c r="D441" s="221"/>
      <c r="E441" s="221"/>
      <c r="F441" s="221"/>
      <c r="H441" s="221"/>
      <c r="I441" s="221"/>
      <c r="J441" s="502"/>
      <c r="K441" s="221"/>
      <c r="L441" s="500"/>
      <c r="M441" s="221"/>
      <c r="N441" s="221"/>
      <c r="O441" s="221"/>
      <c r="P441" s="502"/>
      <c r="Q441" s="503"/>
      <c r="R441" s="503"/>
      <c r="S441" s="504"/>
      <c r="T441" s="504"/>
      <c r="U441" s="504"/>
      <c r="V441" s="504"/>
    </row>
    <row r="442" spans="1:22" x14ac:dyDescent="0.2">
      <c r="A442" s="500"/>
      <c r="B442" s="500"/>
      <c r="C442" s="221"/>
      <c r="D442" s="221"/>
      <c r="E442" s="221"/>
      <c r="F442" s="221"/>
      <c r="H442" s="221"/>
      <c r="I442" s="221"/>
      <c r="J442" s="502"/>
      <c r="K442" s="221"/>
      <c r="L442" s="500"/>
      <c r="M442" s="221"/>
      <c r="N442" s="221"/>
      <c r="O442" s="221"/>
      <c r="P442" s="502"/>
      <c r="Q442" s="503"/>
      <c r="R442" s="503"/>
      <c r="S442" s="504"/>
      <c r="T442" s="504"/>
      <c r="U442" s="504"/>
      <c r="V442" s="504"/>
    </row>
    <row r="443" spans="1:22" x14ac:dyDescent="0.2">
      <c r="A443" s="500"/>
      <c r="B443" s="500"/>
      <c r="C443" s="221"/>
      <c r="D443" s="221"/>
      <c r="E443" s="221"/>
      <c r="F443" s="221"/>
      <c r="H443" s="221"/>
      <c r="I443" s="221"/>
      <c r="J443" s="502"/>
      <c r="K443" s="221"/>
      <c r="L443" s="500"/>
      <c r="M443" s="221"/>
      <c r="N443" s="221"/>
      <c r="O443" s="221"/>
      <c r="P443" s="502"/>
      <c r="Q443" s="503"/>
      <c r="R443" s="503"/>
      <c r="S443" s="504"/>
      <c r="T443" s="504"/>
      <c r="U443" s="504"/>
      <c r="V443" s="504"/>
    </row>
    <row r="444" spans="1:22" x14ac:dyDescent="0.2">
      <c r="A444" s="500"/>
      <c r="B444" s="500"/>
      <c r="C444" s="221"/>
      <c r="D444" s="221"/>
      <c r="E444" s="221"/>
      <c r="F444" s="221"/>
      <c r="H444" s="221"/>
      <c r="I444" s="221"/>
      <c r="J444" s="502"/>
      <c r="K444" s="221"/>
      <c r="L444" s="500"/>
      <c r="M444" s="221"/>
      <c r="N444" s="221"/>
      <c r="O444" s="221"/>
      <c r="P444" s="502"/>
      <c r="Q444" s="503"/>
      <c r="R444" s="503"/>
      <c r="S444" s="504"/>
      <c r="T444" s="504"/>
      <c r="U444" s="504"/>
      <c r="V444" s="504"/>
    </row>
    <row r="445" spans="1:22" x14ac:dyDescent="0.2">
      <c r="A445" s="500"/>
      <c r="B445" s="500"/>
      <c r="C445" s="221"/>
      <c r="D445" s="221"/>
      <c r="E445" s="221"/>
      <c r="F445" s="221"/>
      <c r="H445" s="221"/>
      <c r="I445" s="221"/>
      <c r="J445" s="502"/>
      <c r="K445" s="221"/>
      <c r="L445" s="500"/>
      <c r="M445" s="221"/>
      <c r="N445" s="221"/>
      <c r="O445" s="221"/>
      <c r="P445" s="502"/>
      <c r="Q445" s="503"/>
      <c r="R445" s="503"/>
      <c r="S445" s="504"/>
      <c r="T445" s="504"/>
      <c r="U445" s="504"/>
      <c r="V445" s="504"/>
    </row>
    <row r="446" spans="1:22" x14ac:dyDescent="0.2">
      <c r="A446" s="500"/>
      <c r="B446" s="500"/>
      <c r="C446" s="221"/>
      <c r="D446" s="221"/>
      <c r="E446" s="221"/>
      <c r="F446" s="221"/>
      <c r="H446" s="221"/>
      <c r="I446" s="221"/>
      <c r="J446" s="502"/>
      <c r="K446" s="221"/>
      <c r="L446" s="500"/>
      <c r="M446" s="221"/>
      <c r="N446" s="221"/>
      <c r="O446" s="221"/>
      <c r="P446" s="502"/>
      <c r="Q446" s="503"/>
      <c r="R446" s="503"/>
      <c r="S446" s="504"/>
      <c r="T446" s="504"/>
      <c r="U446" s="504"/>
      <c r="V446" s="504"/>
    </row>
    <row r="447" spans="1:22" x14ac:dyDescent="0.2">
      <c r="A447" s="500"/>
      <c r="B447" s="500"/>
      <c r="C447" s="221"/>
      <c r="D447" s="221"/>
      <c r="E447" s="221"/>
      <c r="F447" s="221"/>
      <c r="H447" s="221"/>
      <c r="I447" s="221"/>
      <c r="J447" s="502"/>
      <c r="K447" s="221"/>
      <c r="L447" s="500"/>
      <c r="M447" s="221"/>
      <c r="N447" s="221"/>
      <c r="O447" s="221"/>
      <c r="P447" s="502"/>
      <c r="Q447" s="503"/>
      <c r="R447" s="503"/>
      <c r="S447" s="504"/>
      <c r="T447" s="504"/>
      <c r="U447" s="504"/>
      <c r="V447" s="504"/>
    </row>
    <row r="448" spans="1:22" x14ac:dyDescent="0.2">
      <c r="A448" s="500"/>
      <c r="B448" s="500"/>
      <c r="C448" s="221"/>
      <c r="D448" s="221"/>
      <c r="E448" s="221"/>
      <c r="F448" s="221"/>
      <c r="H448" s="221"/>
      <c r="I448" s="221"/>
      <c r="J448" s="502"/>
      <c r="K448" s="221"/>
      <c r="L448" s="500"/>
      <c r="M448" s="221"/>
      <c r="N448" s="221"/>
      <c r="O448" s="221"/>
      <c r="P448" s="502"/>
      <c r="Q448" s="503"/>
      <c r="R448" s="503"/>
      <c r="S448" s="504"/>
      <c r="T448" s="504"/>
      <c r="U448" s="504"/>
      <c r="V448" s="504"/>
    </row>
    <row r="449" spans="1:22" x14ac:dyDescent="0.2">
      <c r="A449" s="500"/>
      <c r="B449" s="500"/>
      <c r="C449" s="221"/>
      <c r="D449" s="221"/>
      <c r="E449" s="221"/>
      <c r="F449" s="221"/>
      <c r="H449" s="221"/>
      <c r="I449" s="221"/>
      <c r="J449" s="502"/>
      <c r="K449" s="221"/>
      <c r="L449" s="500"/>
      <c r="M449" s="221"/>
      <c r="N449" s="221"/>
      <c r="O449" s="221"/>
      <c r="P449" s="502"/>
      <c r="Q449" s="503"/>
      <c r="R449" s="503"/>
      <c r="S449" s="504"/>
      <c r="T449" s="504"/>
      <c r="U449" s="504"/>
      <c r="V449" s="504"/>
    </row>
    <row r="450" spans="1:22" x14ac:dyDescent="0.2">
      <c r="A450" s="500"/>
      <c r="B450" s="500"/>
      <c r="C450" s="221"/>
      <c r="D450" s="221"/>
      <c r="E450" s="221"/>
      <c r="F450" s="221"/>
      <c r="H450" s="221"/>
      <c r="I450" s="221"/>
      <c r="J450" s="502"/>
      <c r="K450" s="221"/>
      <c r="L450" s="500"/>
      <c r="M450" s="221"/>
      <c r="N450" s="221"/>
      <c r="O450" s="221"/>
      <c r="P450" s="502"/>
      <c r="Q450" s="503"/>
      <c r="R450" s="503"/>
      <c r="S450" s="504"/>
      <c r="T450" s="504"/>
      <c r="U450" s="504"/>
      <c r="V450" s="504"/>
    </row>
    <row r="451" spans="1:22" x14ac:dyDescent="0.2">
      <c r="A451" s="500"/>
      <c r="B451" s="500"/>
      <c r="C451" s="221"/>
      <c r="D451" s="221"/>
      <c r="E451" s="221"/>
      <c r="F451" s="221"/>
      <c r="H451" s="221"/>
      <c r="I451" s="221"/>
      <c r="J451" s="502"/>
      <c r="K451" s="221"/>
      <c r="L451" s="500"/>
      <c r="M451" s="221"/>
      <c r="N451" s="221"/>
      <c r="O451" s="221"/>
      <c r="P451" s="502"/>
      <c r="Q451" s="503"/>
      <c r="R451" s="503"/>
      <c r="S451" s="504"/>
      <c r="T451" s="504"/>
      <c r="U451" s="504"/>
      <c r="V451" s="504"/>
    </row>
    <row r="452" spans="1:22" x14ac:dyDescent="0.2">
      <c r="A452" s="500"/>
      <c r="B452" s="500"/>
      <c r="C452" s="221"/>
      <c r="D452" s="221"/>
      <c r="E452" s="221"/>
      <c r="F452" s="221"/>
      <c r="H452" s="221"/>
      <c r="I452" s="221"/>
      <c r="J452" s="502"/>
      <c r="K452" s="221"/>
      <c r="L452" s="500"/>
      <c r="M452" s="221"/>
      <c r="N452" s="221"/>
      <c r="O452" s="221"/>
      <c r="P452" s="502"/>
      <c r="Q452" s="503"/>
      <c r="R452" s="503"/>
      <c r="S452" s="504"/>
      <c r="T452" s="504"/>
      <c r="U452" s="504"/>
      <c r="V452" s="504"/>
    </row>
    <row r="453" spans="1:22" x14ac:dyDescent="0.2">
      <c r="A453" s="500"/>
      <c r="B453" s="500"/>
      <c r="C453" s="221"/>
      <c r="D453" s="221"/>
      <c r="E453" s="221"/>
      <c r="F453" s="221"/>
      <c r="H453" s="221"/>
      <c r="I453" s="221"/>
      <c r="J453" s="502"/>
      <c r="K453" s="221"/>
      <c r="L453" s="500"/>
      <c r="M453" s="221"/>
      <c r="N453" s="221"/>
      <c r="O453" s="221"/>
      <c r="P453" s="502"/>
      <c r="Q453" s="503"/>
      <c r="R453" s="503"/>
      <c r="S453" s="504"/>
      <c r="T453" s="504"/>
      <c r="U453" s="504"/>
      <c r="V453" s="504"/>
    </row>
    <row r="454" spans="1:22" x14ac:dyDescent="0.2">
      <c r="A454" s="500"/>
      <c r="B454" s="500"/>
      <c r="C454" s="221"/>
      <c r="D454" s="221"/>
      <c r="E454" s="221"/>
      <c r="F454" s="221"/>
      <c r="H454" s="221"/>
      <c r="I454" s="221"/>
      <c r="J454" s="502"/>
      <c r="K454" s="221"/>
      <c r="L454" s="500"/>
      <c r="M454" s="221"/>
      <c r="N454" s="221"/>
      <c r="O454" s="221"/>
      <c r="P454" s="502"/>
      <c r="Q454" s="503"/>
      <c r="R454" s="503"/>
      <c r="S454" s="504"/>
      <c r="T454" s="504"/>
      <c r="U454" s="504"/>
      <c r="V454" s="504"/>
    </row>
    <row r="455" spans="1:22" x14ac:dyDescent="0.2">
      <c r="A455" s="500"/>
      <c r="B455" s="500"/>
      <c r="C455" s="221"/>
      <c r="D455" s="221"/>
      <c r="E455" s="221"/>
      <c r="F455" s="221"/>
      <c r="H455" s="221"/>
      <c r="I455" s="221"/>
      <c r="J455" s="502"/>
      <c r="K455" s="221"/>
      <c r="L455" s="500"/>
      <c r="M455" s="221"/>
      <c r="N455" s="221"/>
      <c r="O455" s="221"/>
      <c r="P455" s="502"/>
      <c r="Q455" s="503"/>
      <c r="R455" s="503"/>
      <c r="S455" s="504"/>
      <c r="T455" s="504"/>
      <c r="U455" s="504"/>
      <c r="V455" s="504"/>
    </row>
    <row r="456" spans="1:22" x14ac:dyDescent="0.2">
      <c r="A456" s="500"/>
      <c r="B456" s="500"/>
      <c r="C456" s="221"/>
      <c r="D456" s="221"/>
      <c r="E456" s="221"/>
      <c r="F456" s="221"/>
      <c r="H456" s="221"/>
      <c r="I456" s="221"/>
      <c r="J456" s="502"/>
      <c r="K456" s="221"/>
      <c r="L456" s="500"/>
      <c r="M456" s="221"/>
      <c r="N456" s="221"/>
      <c r="O456" s="221"/>
      <c r="P456" s="502"/>
      <c r="Q456" s="503"/>
      <c r="R456" s="503"/>
      <c r="S456" s="504"/>
      <c r="T456" s="504"/>
      <c r="U456" s="504"/>
      <c r="V456" s="504"/>
    </row>
    <row r="457" spans="1:22" x14ac:dyDescent="0.2">
      <c r="A457" s="500"/>
      <c r="B457" s="500"/>
      <c r="C457" s="221"/>
      <c r="D457" s="221"/>
      <c r="E457" s="221"/>
      <c r="F457" s="221"/>
      <c r="H457" s="221"/>
      <c r="I457" s="221"/>
      <c r="J457" s="502"/>
      <c r="K457" s="221"/>
      <c r="L457" s="500"/>
      <c r="M457" s="221"/>
      <c r="N457" s="221"/>
      <c r="O457" s="221"/>
      <c r="P457" s="502"/>
      <c r="Q457" s="503"/>
      <c r="R457" s="503"/>
      <c r="S457" s="504"/>
      <c r="T457" s="504"/>
      <c r="U457" s="504"/>
      <c r="V457" s="504"/>
    </row>
    <row r="458" spans="1:22" x14ac:dyDescent="0.2">
      <c r="A458" s="500"/>
      <c r="B458" s="500"/>
      <c r="C458" s="221"/>
      <c r="D458" s="221"/>
      <c r="E458" s="221"/>
      <c r="F458" s="221"/>
      <c r="H458" s="221"/>
      <c r="I458" s="221"/>
      <c r="J458" s="502"/>
      <c r="K458" s="221"/>
      <c r="L458" s="500"/>
      <c r="M458" s="221"/>
      <c r="N458" s="221"/>
      <c r="O458" s="221"/>
      <c r="P458" s="502"/>
      <c r="Q458" s="503"/>
      <c r="R458" s="503"/>
      <c r="S458" s="504"/>
      <c r="T458" s="504"/>
      <c r="U458" s="504"/>
      <c r="V458" s="504"/>
    </row>
    <row r="459" spans="1:22" x14ac:dyDescent="0.2">
      <c r="A459" s="500"/>
      <c r="B459" s="500"/>
      <c r="C459" s="221"/>
      <c r="D459" s="221"/>
      <c r="E459" s="221"/>
      <c r="F459" s="221"/>
      <c r="H459" s="221"/>
      <c r="I459" s="221"/>
      <c r="J459" s="502"/>
      <c r="K459" s="221"/>
      <c r="L459" s="500"/>
      <c r="M459" s="221"/>
      <c r="N459" s="221"/>
      <c r="O459" s="221"/>
      <c r="P459" s="502"/>
      <c r="Q459" s="503"/>
      <c r="R459" s="503"/>
      <c r="S459" s="504"/>
      <c r="T459" s="504"/>
      <c r="U459" s="504"/>
      <c r="V459" s="504"/>
    </row>
    <row r="460" spans="1:22" x14ac:dyDescent="0.2">
      <c r="A460" s="500"/>
      <c r="B460" s="500"/>
      <c r="C460" s="221"/>
      <c r="D460" s="221"/>
      <c r="E460" s="221"/>
      <c r="F460" s="221"/>
      <c r="H460" s="221"/>
      <c r="I460" s="221"/>
      <c r="J460" s="502"/>
      <c r="K460" s="221"/>
      <c r="L460" s="500"/>
      <c r="M460" s="221"/>
      <c r="N460" s="221"/>
      <c r="O460" s="221"/>
      <c r="P460" s="502"/>
      <c r="Q460" s="503"/>
      <c r="R460" s="503"/>
      <c r="S460" s="504"/>
      <c r="T460" s="504"/>
      <c r="U460" s="504"/>
      <c r="V460" s="504"/>
    </row>
    <row r="461" spans="1:22" x14ac:dyDescent="0.2">
      <c r="A461" s="500"/>
      <c r="B461" s="500"/>
      <c r="C461" s="221"/>
      <c r="D461" s="221"/>
      <c r="E461" s="221"/>
      <c r="F461" s="221"/>
      <c r="H461" s="221"/>
      <c r="I461" s="221"/>
      <c r="J461" s="502"/>
      <c r="K461" s="221"/>
      <c r="L461" s="500"/>
      <c r="M461" s="221"/>
      <c r="N461" s="221"/>
      <c r="O461" s="221"/>
      <c r="P461" s="502"/>
      <c r="Q461" s="503"/>
      <c r="R461" s="503"/>
      <c r="S461" s="504"/>
      <c r="T461" s="504"/>
      <c r="U461" s="504"/>
      <c r="V461" s="504"/>
    </row>
    <row r="462" spans="1:22" x14ac:dyDescent="0.2">
      <c r="A462" s="500"/>
      <c r="B462" s="500"/>
      <c r="C462" s="221"/>
      <c r="D462" s="221"/>
      <c r="E462" s="221"/>
      <c r="F462" s="221"/>
      <c r="H462" s="221"/>
      <c r="I462" s="221"/>
      <c r="J462" s="502"/>
      <c r="K462" s="221"/>
      <c r="L462" s="500"/>
      <c r="M462" s="221"/>
      <c r="N462" s="221"/>
      <c r="O462" s="221"/>
      <c r="P462" s="502"/>
      <c r="Q462" s="503"/>
      <c r="R462" s="503"/>
      <c r="S462" s="504"/>
      <c r="T462" s="504"/>
      <c r="U462" s="504"/>
      <c r="V462" s="504"/>
    </row>
    <row r="463" spans="1:22" x14ac:dyDescent="0.2">
      <c r="A463" s="500"/>
      <c r="B463" s="500"/>
      <c r="C463" s="221"/>
      <c r="D463" s="221"/>
      <c r="E463" s="221"/>
      <c r="F463" s="221"/>
      <c r="H463" s="221"/>
      <c r="I463" s="221"/>
      <c r="J463" s="502"/>
      <c r="K463" s="221"/>
      <c r="L463" s="500"/>
      <c r="M463" s="221"/>
      <c r="N463" s="221"/>
      <c r="O463" s="221"/>
      <c r="P463" s="502"/>
      <c r="Q463" s="503"/>
      <c r="R463" s="503"/>
      <c r="S463" s="504"/>
      <c r="T463" s="504"/>
      <c r="U463" s="504"/>
      <c r="V463" s="504"/>
    </row>
    <row r="464" spans="1:22" x14ac:dyDescent="0.2">
      <c r="A464" s="500"/>
      <c r="B464" s="500"/>
      <c r="C464" s="221"/>
      <c r="D464" s="221"/>
      <c r="E464" s="221"/>
      <c r="F464" s="221"/>
      <c r="H464" s="221"/>
      <c r="I464" s="221"/>
      <c r="J464" s="502"/>
      <c r="K464" s="221"/>
      <c r="L464" s="500"/>
      <c r="M464" s="221"/>
      <c r="N464" s="221"/>
      <c r="O464" s="221"/>
      <c r="P464" s="502"/>
      <c r="Q464" s="503"/>
      <c r="R464" s="503"/>
      <c r="S464" s="504"/>
      <c r="T464" s="504"/>
      <c r="U464" s="504"/>
      <c r="V464" s="504"/>
    </row>
    <row r="465" spans="1:22" x14ac:dyDescent="0.2">
      <c r="A465" s="500"/>
      <c r="B465" s="500"/>
      <c r="C465" s="221"/>
      <c r="D465" s="221"/>
      <c r="E465" s="221"/>
      <c r="F465" s="221"/>
      <c r="H465" s="221"/>
      <c r="I465" s="221"/>
      <c r="J465" s="502"/>
      <c r="K465" s="221"/>
      <c r="L465" s="500"/>
      <c r="M465" s="221"/>
      <c r="N465" s="221"/>
      <c r="O465" s="221"/>
      <c r="P465" s="502"/>
      <c r="Q465" s="503"/>
      <c r="R465" s="503"/>
      <c r="S465" s="504"/>
      <c r="T465" s="504"/>
      <c r="U465" s="504"/>
      <c r="V465" s="504"/>
    </row>
    <row r="466" spans="1:22" x14ac:dyDescent="0.2">
      <c r="A466" s="500"/>
      <c r="B466" s="500"/>
      <c r="C466" s="221"/>
      <c r="D466" s="221"/>
      <c r="E466" s="221"/>
      <c r="F466" s="221"/>
      <c r="H466" s="221"/>
      <c r="I466" s="221"/>
      <c r="J466" s="502"/>
      <c r="K466" s="221"/>
      <c r="L466" s="500"/>
      <c r="M466" s="221"/>
      <c r="N466" s="221"/>
      <c r="O466" s="221"/>
      <c r="P466" s="502"/>
      <c r="Q466" s="503"/>
      <c r="R466" s="503"/>
      <c r="S466" s="504"/>
      <c r="T466" s="504"/>
      <c r="U466" s="504"/>
      <c r="V466" s="504"/>
    </row>
    <row r="467" spans="1:22" x14ac:dyDescent="0.2">
      <c r="A467" s="500"/>
      <c r="B467" s="500"/>
      <c r="C467" s="221"/>
      <c r="D467" s="221"/>
      <c r="E467" s="221"/>
      <c r="F467" s="221"/>
      <c r="H467" s="221"/>
      <c r="I467" s="221"/>
      <c r="J467" s="502"/>
      <c r="K467" s="221"/>
      <c r="L467" s="500"/>
      <c r="M467" s="221"/>
      <c r="N467" s="221"/>
      <c r="O467" s="221"/>
      <c r="P467" s="502"/>
      <c r="Q467" s="503"/>
      <c r="R467" s="503"/>
      <c r="S467" s="504"/>
      <c r="T467" s="504"/>
      <c r="U467" s="504"/>
      <c r="V467" s="504"/>
    </row>
    <row r="468" spans="1:22" x14ac:dyDescent="0.2">
      <c r="A468" s="500"/>
      <c r="B468" s="500"/>
      <c r="C468" s="221"/>
      <c r="D468" s="221"/>
      <c r="E468" s="221"/>
      <c r="F468" s="221"/>
      <c r="H468" s="221"/>
      <c r="I468" s="221"/>
      <c r="J468" s="502"/>
      <c r="K468" s="221"/>
      <c r="L468" s="500"/>
      <c r="M468" s="221"/>
      <c r="N468" s="221"/>
      <c r="O468" s="221"/>
      <c r="P468" s="502"/>
      <c r="Q468" s="503"/>
      <c r="R468" s="503"/>
      <c r="S468" s="504"/>
      <c r="T468" s="504"/>
      <c r="U468" s="504"/>
      <c r="V468" s="504"/>
    </row>
    <row r="469" spans="1:22" x14ac:dyDescent="0.2">
      <c r="A469" s="500"/>
      <c r="B469" s="500"/>
      <c r="C469" s="221"/>
      <c r="D469" s="221"/>
      <c r="E469" s="221"/>
      <c r="F469" s="221"/>
      <c r="H469" s="221"/>
      <c r="I469" s="221"/>
      <c r="J469" s="502"/>
      <c r="K469" s="221"/>
      <c r="L469" s="500"/>
      <c r="M469" s="221"/>
      <c r="N469" s="221"/>
      <c r="O469" s="221"/>
      <c r="P469" s="502"/>
      <c r="Q469" s="503"/>
      <c r="R469" s="503"/>
      <c r="S469" s="504"/>
      <c r="T469" s="504"/>
      <c r="U469" s="504"/>
      <c r="V469" s="504"/>
    </row>
    <row r="470" spans="1:22" x14ac:dyDescent="0.2">
      <c r="A470" s="500"/>
      <c r="B470" s="500"/>
      <c r="C470" s="221"/>
      <c r="D470" s="221"/>
      <c r="E470" s="221"/>
      <c r="F470" s="221"/>
      <c r="H470" s="221"/>
      <c r="I470" s="221"/>
      <c r="J470" s="502"/>
      <c r="K470" s="221"/>
      <c r="L470" s="500"/>
      <c r="M470" s="221"/>
      <c r="N470" s="221"/>
      <c r="O470" s="221"/>
      <c r="P470" s="502"/>
      <c r="Q470" s="503"/>
      <c r="R470" s="503"/>
      <c r="S470" s="504"/>
      <c r="T470" s="504"/>
      <c r="U470" s="504"/>
      <c r="V470" s="504"/>
    </row>
    <row r="471" spans="1:22" x14ac:dyDescent="0.2">
      <c r="A471" s="500"/>
      <c r="B471" s="500"/>
      <c r="C471" s="221"/>
      <c r="D471" s="221"/>
      <c r="E471" s="221"/>
      <c r="F471" s="221"/>
      <c r="H471" s="221"/>
      <c r="I471" s="221"/>
      <c r="J471" s="502"/>
      <c r="K471" s="221"/>
      <c r="L471" s="500"/>
      <c r="M471" s="221"/>
      <c r="N471" s="221"/>
      <c r="O471" s="221"/>
      <c r="P471" s="502"/>
      <c r="Q471" s="503"/>
      <c r="R471" s="503"/>
      <c r="S471" s="504"/>
      <c r="T471" s="504"/>
      <c r="U471" s="504"/>
      <c r="V471" s="504"/>
    </row>
    <row r="472" spans="1:22" x14ac:dyDescent="0.2">
      <c r="A472" s="500"/>
      <c r="B472" s="500"/>
      <c r="C472" s="221"/>
      <c r="D472" s="221"/>
      <c r="E472" s="221"/>
      <c r="F472" s="221"/>
      <c r="H472" s="221"/>
      <c r="I472" s="221"/>
      <c r="J472" s="502"/>
      <c r="K472" s="221"/>
      <c r="L472" s="500"/>
      <c r="M472" s="221"/>
      <c r="N472" s="221"/>
      <c r="O472" s="221"/>
      <c r="P472" s="502"/>
      <c r="Q472" s="503"/>
      <c r="R472" s="503"/>
      <c r="S472" s="504"/>
      <c r="T472" s="504"/>
      <c r="U472" s="504"/>
      <c r="V472" s="504"/>
    </row>
    <row r="473" spans="1:22" x14ac:dyDescent="0.2">
      <c r="A473" s="500"/>
      <c r="B473" s="500"/>
      <c r="C473" s="221"/>
      <c r="D473" s="221"/>
      <c r="E473" s="221"/>
      <c r="F473" s="221"/>
      <c r="H473" s="221"/>
      <c r="I473" s="221"/>
      <c r="J473" s="502"/>
      <c r="K473" s="221"/>
      <c r="L473" s="500"/>
      <c r="M473" s="221"/>
      <c r="N473" s="221"/>
      <c r="O473" s="221"/>
      <c r="P473" s="502"/>
      <c r="Q473" s="503"/>
      <c r="R473" s="503"/>
      <c r="S473" s="504"/>
      <c r="T473" s="504"/>
      <c r="U473" s="504"/>
      <c r="V473" s="504"/>
    </row>
    <row r="474" spans="1:22" x14ac:dyDescent="0.2">
      <c r="A474" s="500"/>
      <c r="B474" s="500"/>
      <c r="C474" s="221"/>
      <c r="D474" s="221"/>
      <c r="E474" s="221"/>
      <c r="F474" s="221"/>
      <c r="H474" s="221"/>
      <c r="I474" s="221"/>
      <c r="J474" s="502"/>
      <c r="K474" s="221"/>
      <c r="L474" s="500"/>
      <c r="M474" s="221"/>
      <c r="N474" s="221"/>
      <c r="O474" s="221"/>
      <c r="P474" s="502"/>
      <c r="Q474" s="503"/>
      <c r="R474" s="503"/>
      <c r="S474" s="504"/>
      <c r="T474" s="504"/>
      <c r="U474" s="504"/>
      <c r="V474" s="504"/>
    </row>
    <row r="475" spans="1:22" x14ac:dyDescent="0.2">
      <c r="A475" s="500"/>
      <c r="B475" s="500"/>
      <c r="C475" s="221"/>
      <c r="D475" s="221"/>
      <c r="E475" s="221"/>
      <c r="F475" s="221"/>
      <c r="H475" s="221"/>
      <c r="I475" s="221"/>
      <c r="J475" s="502"/>
      <c r="K475" s="221"/>
      <c r="L475" s="500"/>
      <c r="M475" s="221"/>
      <c r="N475" s="221"/>
      <c r="O475" s="221"/>
      <c r="P475" s="502"/>
      <c r="Q475" s="503"/>
      <c r="R475" s="503"/>
      <c r="S475" s="504"/>
      <c r="T475" s="504"/>
      <c r="U475" s="504"/>
      <c r="V475" s="504"/>
    </row>
    <row r="476" spans="1:22" x14ac:dyDescent="0.2">
      <c r="A476" s="500"/>
      <c r="B476" s="500"/>
      <c r="C476" s="221"/>
      <c r="D476" s="221"/>
      <c r="E476" s="221"/>
      <c r="F476" s="221"/>
      <c r="H476" s="221"/>
      <c r="I476" s="221"/>
      <c r="J476" s="502"/>
      <c r="K476" s="221"/>
      <c r="L476" s="500"/>
      <c r="M476" s="221"/>
      <c r="N476" s="221"/>
      <c r="O476" s="221"/>
      <c r="P476" s="502"/>
      <c r="Q476" s="503"/>
      <c r="R476" s="503"/>
      <c r="S476" s="504"/>
      <c r="T476" s="504"/>
      <c r="U476" s="504"/>
      <c r="V476" s="504"/>
    </row>
    <row r="477" spans="1:22" x14ac:dyDescent="0.2">
      <c r="A477" s="500"/>
      <c r="B477" s="500"/>
      <c r="C477" s="221"/>
      <c r="D477" s="221"/>
      <c r="E477" s="221"/>
      <c r="F477" s="221"/>
      <c r="H477" s="221"/>
      <c r="I477" s="221"/>
      <c r="J477" s="502"/>
      <c r="K477" s="221"/>
      <c r="L477" s="500"/>
      <c r="M477" s="221"/>
      <c r="N477" s="221"/>
      <c r="O477" s="221"/>
      <c r="P477" s="502"/>
      <c r="Q477" s="503"/>
      <c r="R477" s="503"/>
      <c r="S477" s="504"/>
      <c r="T477" s="504"/>
      <c r="U477" s="504"/>
      <c r="V477" s="504"/>
    </row>
    <row r="478" spans="1:22" x14ac:dyDescent="0.2">
      <c r="A478" s="500"/>
      <c r="B478" s="500"/>
      <c r="C478" s="221"/>
      <c r="D478" s="221"/>
      <c r="E478" s="221"/>
      <c r="F478" s="221"/>
      <c r="H478" s="221"/>
      <c r="I478" s="221"/>
      <c r="J478" s="502"/>
      <c r="K478" s="221"/>
      <c r="L478" s="500"/>
      <c r="M478" s="221"/>
      <c r="N478" s="221"/>
      <c r="O478" s="221"/>
      <c r="P478" s="502"/>
      <c r="Q478" s="503"/>
      <c r="R478" s="503"/>
      <c r="S478" s="504"/>
      <c r="T478" s="504"/>
      <c r="U478" s="504"/>
      <c r="V478" s="504"/>
    </row>
    <row r="479" spans="1:22" x14ac:dyDescent="0.2">
      <c r="A479" s="500"/>
      <c r="B479" s="500"/>
      <c r="C479" s="221"/>
      <c r="D479" s="221"/>
      <c r="E479" s="221"/>
      <c r="F479" s="221"/>
      <c r="H479" s="221"/>
      <c r="I479" s="221"/>
      <c r="J479" s="502"/>
      <c r="K479" s="221"/>
      <c r="L479" s="500"/>
      <c r="M479" s="221"/>
      <c r="N479" s="221"/>
      <c r="O479" s="221"/>
      <c r="P479" s="502"/>
      <c r="Q479" s="503"/>
      <c r="R479" s="503"/>
      <c r="S479" s="504"/>
      <c r="T479" s="504"/>
      <c r="U479" s="504"/>
      <c r="V479" s="504"/>
    </row>
    <row r="480" spans="1:22" x14ac:dyDescent="0.2">
      <c r="A480" s="500"/>
      <c r="B480" s="500"/>
      <c r="C480" s="221"/>
      <c r="D480" s="221"/>
      <c r="E480" s="221"/>
      <c r="F480" s="221"/>
      <c r="H480" s="221"/>
      <c r="I480" s="221"/>
      <c r="J480" s="502"/>
      <c r="K480" s="221"/>
      <c r="L480" s="500"/>
      <c r="M480" s="221"/>
      <c r="N480" s="221"/>
      <c r="O480" s="221"/>
      <c r="P480" s="502"/>
      <c r="Q480" s="503"/>
      <c r="R480" s="503"/>
      <c r="S480" s="504"/>
      <c r="T480" s="504"/>
      <c r="U480" s="504"/>
      <c r="V480" s="504"/>
    </row>
    <row r="481" spans="1:22" x14ac:dyDescent="0.2">
      <c r="A481" s="500"/>
      <c r="B481" s="500"/>
      <c r="C481" s="221"/>
      <c r="D481" s="221"/>
      <c r="E481" s="221"/>
      <c r="F481" s="221"/>
      <c r="H481" s="221"/>
      <c r="I481" s="221"/>
      <c r="J481" s="502"/>
      <c r="K481" s="221"/>
      <c r="L481" s="500"/>
      <c r="M481" s="221"/>
      <c r="N481" s="221"/>
      <c r="O481" s="221"/>
      <c r="P481" s="502"/>
      <c r="Q481" s="503"/>
      <c r="R481" s="503"/>
      <c r="S481" s="504"/>
      <c r="T481" s="504"/>
      <c r="U481" s="504"/>
      <c r="V481" s="504"/>
    </row>
    <row r="482" spans="1:22" x14ac:dyDescent="0.2">
      <c r="A482" s="500"/>
      <c r="B482" s="500"/>
      <c r="C482" s="221"/>
      <c r="D482" s="221"/>
      <c r="E482" s="221"/>
      <c r="F482" s="221"/>
      <c r="H482" s="221"/>
      <c r="I482" s="221"/>
      <c r="J482" s="502"/>
      <c r="K482" s="221"/>
      <c r="L482" s="500"/>
      <c r="M482" s="221"/>
      <c r="N482" s="221"/>
      <c r="O482" s="221"/>
      <c r="P482" s="502"/>
      <c r="Q482" s="503"/>
      <c r="R482" s="503"/>
      <c r="S482" s="504"/>
      <c r="T482" s="504"/>
      <c r="U482" s="504"/>
      <c r="V482" s="504"/>
    </row>
    <row r="483" spans="1:22" x14ac:dyDescent="0.2">
      <c r="A483" s="500"/>
      <c r="B483" s="500"/>
      <c r="C483" s="221"/>
      <c r="D483" s="221"/>
      <c r="E483" s="221"/>
      <c r="F483" s="221"/>
      <c r="H483" s="221"/>
      <c r="I483" s="221"/>
      <c r="J483" s="502"/>
      <c r="K483" s="221"/>
      <c r="L483" s="500"/>
      <c r="M483" s="221"/>
      <c r="N483" s="221"/>
      <c r="O483" s="221"/>
      <c r="P483" s="502"/>
      <c r="Q483" s="503"/>
      <c r="R483" s="503"/>
      <c r="S483" s="504"/>
      <c r="T483" s="504"/>
      <c r="U483" s="504"/>
      <c r="V483" s="504"/>
    </row>
    <row r="484" spans="1:22" x14ac:dyDescent="0.2">
      <c r="A484" s="500"/>
      <c r="B484" s="500"/>
      <c r="C484" s="221"/>
      <c r="D484" s="221"/>
      <c r="E484" s="221"/>
      <c r="F484" s="221"/>
      <c r="H484" s="221"/>
      <c r="I484" s="221"/>
      <c r="J484" s="502"/>
      <c r="K484" s="221"/>
      <c r="L484" s="500"/>
      <c r="M484" s="221"/>
      <c r="N484" s="221"/>
      <c r="O484" s="221"/>
      <c r="P484" s="502"/>
      <c r="Q484" s="503"/>
      <c r="R484" s="503"/>
      <c r="S484" s="504"/>
      <c r="T484" s="504"/>
      <c r="U484" s="504"/>
      <c r="V484" s="504"/>
    </row>
    <row r="485" spans="1:22" x14ac:dyDescent="0.2">
      <c r="A485" s="500"/>
      <c r="B485" s="500"/>
      <c r="C485" s="221"/>
      <c r="D485" s="221"/>
      <c r="E485" s="221"/>
      <c r="F485" s="221"/>
      <c r="H485" s="221"/>
      <c r="I485" s="221"/>
      <c r="J485" s="502"/>
      <c r="K485" s="221"/>
      <c r="L485" s="500"/>
      <c r="M485" s="221"/>
      <c r="N485" s="221"/>
      <c r="O485" s="221"/>
      <c r="P485" s="502"/>
      <c r="Q485" s="503"/>
      <c r="R485" s="503"/>
      <c r="S485" s="504"/>
      <c r="T485" s="504"/>
      <c r="U485" s="504"/>
      <c r="V485" s="504"/>
    </row>
    <row r="486" spans="1:22" x14ac:dyDescent="0.2">
      <c r="A486" s="500"/>
      <c r="B486" s="500"/>
      <c r="C486" s="221"/>
      <c r="D486" s="221"/>
      <c r="E486" s="221"/>
      <c r="F486" s="221"/>
      <c r="H486" s="221"/>
      <c r="I486" s="221"/>
      <c r="J486" s="502"/>
      <c r="K486" s="221"/>
      <c r="L486" s="500"/>
      <c r="M486" s="221"/>
      <c r="N486" s="221"/>
      <c r="O486" s="221"/>
      <c r="P486" s="502"/>
      <c r="Q486" s="503"/>
      <c r="R486" s="503"/>
      <c r="S486" s="504"/>
      <c r="T486" s="504"/>
      <c r="U486" s="504"/>
      <c r="V486" s="504"/>
    </row>
    <row r="487" spans="1:22" x14ac:dyDescent="0.2">
      <c r="A487" s="500"/>
      <c r="B487" s="500"/>
      <c r="C487" s="221"/>
      <c r="D487" s="221"/>
      <c r="E487" s="221"/>
      <c r="F487" s="221"/>
      <c r="H487" s="221"/>
      <c r="I487" s="221"/>
      <c r="J487" s="502"/>
      <c r="K487" s="221"/>
      <c r="L487" s="500"/>
      <c r="M487" s="221"/>
      <c r="N487" s="221"/>
      <c r="O487" s="221"/>
      <c r="P487" s="502"/>
      <c r="Q487" s="503"/>
      <c r="R487" s="503"/>
      <c r="S487" s="504"/>
      <c r="T487" s="504"/>
      <c r="U487" s="504"/>
      <c r="V487" s="504"/>
    </row>
    <row r="488" spans="1:22" x14ac:dyDescent="0.2">
      <c r="A488" s="500"/>
      <c r="B488" s="500"/>
      <c r="C488" s="221"/>
      <c r="D488" s="221"/>
      <c r="E488" s="221"/>
      <c r="F488" s="221"/>
      <c r="H488" s="221"/>
      <c r="I488" s="221"/>
      <c r="J488" s="502"/>
      <c r="K488" s="221"/>
      <c r="L488" s="500"/>
      <c r="M488" s="221"/>
      <c r="N488" s="221"/>
      <c r="O488" s="221"/>
      <c r="P488" s="502"/>
      <c r="Q488" s="503"/>
      <c r="R488" s="503"/>
      <c r="S488" s="504"/>
      <c r="T488" s="504"/>
      <c r="U488" s="504"/>
      <c r="V488" s="504"/>
    </row>
    <row r="489" spans="1:22" x14ac:dyDescent="0.2">
      <c r="A489" s="500"/>
      <c r="B489" s="500"/>
      <c r="C489" s="221"/>
      <c r="D489" s="221"/>
      <c r="E489" s="221"/>
      <c r="F489" s="221"/>
      <c r="H489" s="221"/>
      <c r="I489" s="221"/>
      <c r="J489" s="502"/>
      <c r="K489" s="221"/>
      <c r="L489" s="500"/>
      <c r="M489" s="221"/>
      <c r="N489" s="221"/>
      <c r="O489" s="221"/>
      <c r="P489" s="502"/>
      <c r="Q489" s="503"/>
      <c r="R489" s="503"/>
      <c r="S489" s="504"/>
      <c r="T489" s="504"/>
      <c r="U489" s="504"/>
      <c r="V489" s="504"/>
    </row>
    <row r="490" spans="1:22" x14ac:dyDescent="0.2">
      <c r="A490" s="500"/>
      <c r="B490" s="500"/>
      <c r="C490" s="221"/>
      <c r="D490" s="221"/>
      <c r="E490" s="221"/>
      <c r="F490" s="221"/>
      <c r="H490" s="221"/>
      <c r="I490" s="221"/>
      <c r="J490" s="502"/>
      <c r="K490" s="221"/>
      <c r="L490" s="500"/>
      <c r="M490" s="221"/>
      <c r="N490" s="221"/>
      <c r="O490" s="221"/>
      <c r="P490" s="502"/>
      <c r="Q490" s="503"/>
      <c r="R490" s="503"/>
      <c r="S490" s="504"/>
      <c r="T490" s="504"/>
      <c r="U490" s="504"/>
      <c r="V490" s="504"/>
    </row>
    <row r="491" spans="1:22" x14ac:dyDescent="0.2">
      <c r="A491" s="500"/>
      <c r="B491" s="500"/>
      <c r="C491" s="221"/>
      <c r="D491" s="221"/>
      <c r="E491" s="221"/>
      <c r="F491" s="221"/>
      <c r="H491" s="221"/>
      <c r="I491" s="221"/>
      <c r="J491" s="502"/>
      <c r="K491" s="221"/>
      <c r="L491" s="500"/>
      <c r="M491" s="221"/>
      <c r="N491" s="221"/>
      <c r="O491" s="221"/>
      <c r="P491" s="502"/>
      <c r="Q491" s="503"/>
      <c r="R491" s="503"/>
      <c r="S491" s="504"/>
      <c r="T491" s="504"/>
      <c r="U491" s="504"/>
      <c r="V491" s="504"/>
    </row>
    <row r="492" spans="1:22" x14ac:dyDescent="0.2">
      <c r="A492" s="500"/>
      <c r="B492" s="500"/>
      <c r="C492" s="221"/>
      <c r="D492" s="221"/>
      <c r="E492" s="221"/>
      <c r="F492" s="221"/>
      <c r="H492" s="221"/>
      <c r="I492" s="221"/>
      <c r="J492" s="502"/>
      <c r="K492" s="221"/>
      <c r="L492" s="500"/>
      <c r="M492" s="221"/>
      <c r="N492" s="221"/>
      <c r="O492" s="221"/>
      <c r="P492" s="502"/>
      <c r="Q492" s="503"/>
      <c r="R492" s="503"/>
      <c r="S492" s="504"/>
      <c r="T492" s="504"/>
      <c r="U492" s="504"/>
      <c r="V492" s="504"/>
    </row>
    <row r="493" spans="1:22" x14ac:dyDescent="0.2">
      <c r="A493" s="500"/>
      <c r="B493" s="500"/>
      <c r="C493" s="221"/>
      <c r="D493" s="221"/>
      <c r="E493" s="221"/>
      <c r="F493" s="221"/>
      <c r="H493" s="221"/>
      <c r="I493" s="221"/>
      <c r="J493" s="502"/>
      <c r="K493" s="221"/>
      <c r="L493" s="500"/>
      <c r="M493" s="221"/>
      <c r="N493" s="221"/>
      <c r="O493" s="221"/>
      <c r="P493" s="502"/>
      <c r="Q493" s="503"/>
      <c r="R493" s="503"/>
      <c r="S493" s="504"/>
      <c r="T493" s="504"/>
      <c r="U493" s="504"/>
      <c r="V493" s="504"/>
    </row>
    <row r="494" spans="1:22" x14ac:dyDescent="0.2">
      <c r="A494" s="500"/>
      <c r="B494" s="500"/>
      <c r="C494" s="221"/>
      <c r="D494" s="221"/>
      <c r="E494" s="221"/>
      <c r="F494" s="221"/>
      <c r="H494" s="221"/>
      <c r="I494" s="221"/>
      <c r="J494" s="502"/>
      <c r="K494" s="221"/>
      <c r="L494" s="500"/>
      <c r="M494" s="221"/>
      <c r="N494" s="221"/>
      <c r="O494" s="221"/>
      <c r="P494" s="502"/>
      <c r="Q494" s="503"/>
      <c r="R494" s="503"/>
      <c r="S494" s="504"/>
      <c r="T494" s="504"/>
      <c r="U494" s="504"/>
      <c r="V494" s="504"/>
    </row>
    <row r="495" spans="1:22" x14ac:dyDescent="0.2">
      <c r="A495" s="500"/>
      <c r="B495" s="500"/>
      <c r="C495" s="221"/>
      <c r="D495" s="221"/>
      <c r="E495" s="221"/>
      <c r="F495" s="221"/>
      <c r="H495" s="221"/>
      <c r="I495" s="221"/>
      <c r="J495" s="502"/>
      <c r="K495" s="221"/>
      <c r="L495" s="500"/>
      <c r="M495" s="221"/>
      <c r="N495" s="221"/>
      <c r="O495" s="221"/>
      <c r="P495" s="502"/>
      <c r="Q495" s="503"/>
      <c r="R495" s="503"/>
      <c r="S495" s="504"/>
      <c r="T495" s="504"/>
      <c r="U495" s="504"/>
      <c r="V495" s="504"/>
    </row>
    <row r="496" spans="1:22" x14ac:dyDescent="0.2">
      <c r="A496" s="500"/>
      <c r="B496" s="500"/>
      <c r="C496" s="221"/>
      <c r="D496" s="221"/>
      <c r="E496" s="221"/>
      <c r="F496" s="221"/>
      <c r="H496" s="221"/>
      <c r="I496" s="221"/>
      <c r="J496" s="502"/>
      <c r="K496" s="221"/>
      <c r="L496" s="500"/>
      <c r="M496" s="221"/>
      <c r="N496" s="221"/>
      <c r="O496" s="221"/>
      <c r="P496" s="502"/>
      <c r="Q496" s="503"/>
      <c r="R496" s="503"/>
      <c r="S496" s="504"/>
      <c r="T496" s="504"/>
      <c r="U496" s="504"/>
      <c r="V496" s="504"/>
    </row>
    <row r="497" spans="1:22" x14ac:dyDescent="0.2">
      <c r="A497" s="500"/>
      <c r="B497" s="500"/>
      <c r="C497" s="221"/>
      <c r="D497" s="221"/>
      <c r="E497" s="221"/>
      <c r="F497" s="221"/>
      <c r="H497" s="221"/>
      <c r="I497" s="221"/>
      <c r="J497" s="502"/>
      <c r="K497" s="221"/>
      <c r="L497" s="500"/>
      <c r="M497" s="221"/>
      <c r="N497" s="221"/>
      <c r="O497" s="221"/>
      <c r="P497" s="502"/>
      <c r="Q497" s="503"/>
      <c r="R497" s="503"/>
      <c r="S497" s="504"/>
      <c r="T497" s="504"/>
      <c r="U497" s="504"/>
      <c r="V497" s="504"/>
    </row>
    <row r="498" spans="1:22" x14ac:dyDescent="0.2">
      <c r="A498" s="500"/>
      <c r="B498" s="500"/>
      <c r="C498" s="221"/>
      <c r="D498" s="221"/>
      <c r="E498" s="221"/>
      <c r="F498" s="221"/>
      <c r="H498" s="221"/>
      <c r="I498" s="221"/>
      <c r="J498" s="502"/>
      <c r="K498" s="221"/>
      <c r="L498" s="500"/>
      <c r="M498" s="221"/>
      <c r="N498" s="221"/>
      <c r="O498" s="221"/>
      <c r="P498" s="502"/>
      <c r="Q498" s="503"/>
      <c r="R498" s="503"/>
      <c r="S498" s="504"/>
      <c r="T498" s="504"/>
      <c r="U498" s="504"/>
      <c r="V498" s="504"/>
    </row>
    <row r="499" spans="1:22" x14ac:dyDescent="0.2">
      <c r="A499" s="500"/>
      <c r="B499" s="500"/>
      <c r="C499" s="221"/>
      <c r="D499" s="221"/>
      <c r="E499" s="221"/>
      <c r="F499" s="221"/>
      <c r="H499" s="221"/>
      <c r="I499" s="221"/>
      <c r="J499" s="502"/>
      <c r="K499" s="221"/>
      <c r="L499" s="500"/>
      <c r="M499" s="221"/>
      <c r="N499" s="221"/>
      <c r="O499" s="221"/>
      <c r="P499" s="502"/>
      <c r="Q499" s="503"/>
      <c r="R499" s="503"/>
      <c r="S499" s="504"/>
      <c r="T499" s="504"/>
      <c r="U499" s="504"/>
      <c r="V499" s="504"/>
    </row>
    <row r="500" spans="1:22" x14ac:dyDescent="0.2">
      <c r="A500" s="500"/>
      <c r="B500" s="500"/>
      <c r="C500" s="221"/>
      <c r="D500" s="221"/>
      <c r="E500" s="221"/>
      <c r="F500" s="221"/>
      <c r="H500" s="221"/>
      <c r="I500" s="221"/>
      <c r="J500" s="502"/>
      <c r="K500" s="221"/>
      <c r="L500" s="500"/>
      <c r="M500" s="221"/>
      <c r="N500" s="221"/>
      <c r="O500" s="221"/>
      <c r="P500" s="502"/>
      <c r="Q500" s="503"/>
      <c r="R500" s="503"/>
      <c r="S500" s="504"/>
      <c r="T500" s="504"/>
      <c r="U500" s="504"/>
      <c r="V500" s="504"/>
    </row>
    <row r="501" spans="1:22" x14ac:dyDescent="0.2">
      <c r="A501" s="500"/>
      <c r="B501" s="500"/>
      <c r="C501" s="221"/>
      <c r="D501" s="221"/>
      <c r="E501" s="221"/>
      <c r="F501" s="221"/>
      <c r="H501" s="221"/>
      <c r="I501" s="221"/>
      <c r="J501" s="502"/>
      <c r="K501" s="221"/>
      <c r="L501" s="500"/>
      <c r="M501" s="221"/>
      <c r="N501" s="221"/>
      <c r="O501" s="221"/>
      <c r="P501" s="502"/>
      <c r="Q501" s="503"/>
      <c r="R501" s="503"/>
      <c r="S501" s="504"/>
      <c r="T501" s="504"/>
      <c r="U501" s="504"/>
      <c r="V501" s="504"/>
    </row>
    <row r="502" spans="1:22" x14ac:dyDescent="0.2">
      <c r="A502" s="500"/>
      <c r="B502" s="500"/>
      <c r="C502" s="221"/>
      <c r="D502" s="221"/>
      <c r="E502" s="221"/>
      <c r="F502" s="221"/>
      <c r="H502" s="221"/>
      <c r="I502" s="221"/>
      <c r="J502" s="502"/>
      <c r="K502" s="221"/>
      <c r="L502" s="500"/>
      <c r="M502" s="221"/>
      <c r="N502" s="221"/>
      <c r="O502" s="221"/>
      <c r="P502" s="502"/>
      <c r="Q502" s="503"/>
      <c r="R502" s="503"/>
      <c r="S502" s="504"/>
      <c r="T502" s="504"/>
      <c r="U502" s="504"/>
      <c r="V502" s="504"/>
    </row>
    <row r="503" spans="1:22" x14ac:dyDescent="0.2">
      <c r="A503" s="500"/>
      <c r="B503" s="500"/>
      <c r="C503" s="221"/>
      <c r="D503" s="221"/>
      <c r="E503" s="221"/>
      <c r="F503" s="221"/>
      <c r="H503" s="221"/>
      <c r="I503" s="221"/>
      <c r="J503" s="502"/>
      <c r="K503" s="221"/>
      <c r="L503" s="500"/>
      <c r="M503" s="221"/>
      <c r="N503" s="221"/>
      <c r="O503" s="221"/>
      <c r="P503" s="502"/>
      <c r="Q503" s="503"/>
      <c r="R503" s="503"/>
      <c r="S503" s="504"/>
      <c r="T503" s="504"/>
      <c r="U503" s="504"/>
      <c r="V503" s="504"/>
    </row>
    <row r="504" spans="1:22" x14ac:dyDescent="0.2">
      <c r="A504" s="500"/>
      <c r="B504" s="500"/>
      <c r="C504" s="221"/>
      <c r="D504" s="221"/>
      <c r="E504" s="221"/>
      <c r="F504" s="221"/>
      <c r="H504" s="221"/>
      <c r="I504" s="221"/>
      <c r="J504" s="502"/>
      <c r="K504" s="221"/>
      <c r="L504" s="500"/>
      <c r="M504" s="221"/>
      <c r="N504" s="221"/>
      <c r="O504" s="221"/>
      <c r="P504" s="502"/>
      <c r="Q504" s="503"/>
      <c r="R504" s="503"/>
      <c r="S504" s="504"/>
      <c r="T504" s="504"/>
      <c r="U504" s="504"/>
      <c r="V504" s="504"/>
    </row>
    <row r="505" spans="1:22" x14ac:dyDescent="0.2">
      <c r="A505" s="500"/>
      <c r="B505" s="500"/>
      <c r="C505" s="221"/>
      <c r="D505" s="221"/>
      <c r="E505" s="221"/>
      <c r="F505" s="221"/>
      <c r="H505" s="221"/>
      <c r="I505" s="221"/>
      <c r="J505" s="502"/>
      <c r="K505" s="221"/>
      <c r="L505" s="500"/>
      <c r="M505" s="221"/>
      <c r="N505" s="221"/>
      <c r="O505" s="221"/>
      <c r="P505" s="502"/>
      <c r="Q505" s="503"/>
      <c r="R505" s="503"/>
      <c r="S505" s="504"/>
      <c r="T505" s="504"/>
      <c r="U505" s="504"/>
      <c r="V505" s="504"/>
    </row>
    <row r="506" spans="1:22" x14ac:dyDescent="0.2">
      <c r="A506" s="500"/>
      <c r="B506" s="500"/>
      <c r="C506" s="221"/>
      <c r="D506" s="221"/>
      <c r="E506" s="221"/>
      <c r="F506" s="221"/>
      <c r="H506" s="221"/>
      <c r="I506" s="221"/>
      <c r="J506" s="502"/>
      <c r="K506" s="221"/>
      <c r="L506" s="500"/>
      <c r="M506" s="221"/>
      <c r="N506" s="221"/>
      <c r="O506" s="221"/>
      <c r="P506" s="502"/>
      <c r="Q506" s="503"/>
      <c r="R506" s="503"/>
      <c r="S506" s="504"/>
      <c r="T506" s="504"/>
      <c r="U506" s="504"/>
      <c r="V506" s="504"/>
    </row>
    <row r="507" spans="1:22" x14ac:dyDescent="0.2">
      <c r="A507" s="500"/>
      <c r="B507" s="500"/>
      <c r="C507" s="221"/>
      <c r="D507" s="221"/>
      <c r="E507" s="221"/>
      <c r="F507" s="221"/>
      <c r="H507" s="221"/>
      <c r="I507" s="221"/>
      <c r="J507" s="502"/>
      <c r="K507" s="221"/>
      <c r="L507" s="500"/>
      <c r="M507" s="221"/>
      <c r="N507" s="221"/>
      <c r="O507" s="221"/>
      <c r="P507" s="502"/>
      <c r="Q507" s="503"/>
      <c r="R507" s="503"/>
      <c r="S507" s="504"/>
      <c r="T507" s="504"/>
      <c r="U507" s="504"/>
      <c r="V507" s="504"/>
    </row>
    <row r="508" spans="1:22" x14ac:dyDescent="0.2">
      <c r="A508" s="500"/>
      <c r="B508" s="500"/>
      <c r="C508" s="221"/>
      <c r="D508" s="221"/>
      <c r="E508" s="221"/>
      <c r="F508" s="221"/>
      <c r="H508" s="221"/>
      <c r="I508" s="221"/>
      <c r="J508" s="502"/>
      <c r="K508" s="221"/>
      <c r="L508" s="500"/>
      <c r="M508" s="221"/>
      <c r="N508" s="221"/>
      <c r="O508" s="221"/>
      <c r="P508" s="502"/>
      <c r="Q508" s="503"/>
      <c r="R508" s="503"/>
      <c r="S508" s="504"/>
      <c r="T508" s="504"/>
      <c r="U508" s="504"/>
      <c r="V508" s="504"/>
    </row>
    <row r="509" spans="1:22" x14ac:dyDescent="0.2">
      <c r="A509" s="500"/>
      <c r="B509" s="500"/>
      <c r="C509" s="221"/>
      <c r="D509" s="221"/>
      <c r="E509" s="221"/>
      <c r="F509" s="221"/>
      <c r="H509" s="221"/>
      <c r="I509" s="221"/>
      <c r="J509" s="502"/>
      <c r="K509" s="221"/>
      <c r="L509" s="500"/>
      <c r="M509" s="221"/>
      <c r="N509" s="221"/>
      <c r="O509" s="221"/>
      <c r="P509" s="502"/>
      <c r="Q509" s="503"/>
      <c r="R509" s="503"/>
      <c r="S509" s="504"/>
      <c r="T509" s="504"/>
      <c r="U509" s="504"/>
      <c r="V509" s="504"/>
    </row>
    <row r="510" spans="1:22" x14ac:dyDescent="0.2">
      <c r="A510" s="500"/>
      <c r="B510" s="500"/>
      <c r="C510" s="221"/>
      <c r="D510" s="221"/>
      <c r="E510" s="221"/>
      <c r="F510" s="221"/>
      <c r="H510" s="221"/>
      <c r="I510" s="221"/>
      <c r="J510" s="502"/>
      <c r="K510" s="221"/>
      <c r="L510" s="500"/>
      <c r="M510" s="221"/>
      <c r="N510" s="221"/>
      <c r="O510" s="221"/>
      <c r="P510" s="502"/>
      <c r="Q510" s="503"/>
      <c r="R510" s="503"/>
      <c r="S510" s="504"/>
      <c r="T510" s="504"/>
      <c r="U510" s="504"/>
      <c r="V510" s="504"/>
    </row>
    <row r="511" spans="1:22" x14ac:dyDescent="0.2">
      <c r="A511" s="500"/>
      <c r="B511" s="500"/>
      <c r="C511" s="221"/>
      <c r="D511" s="221"/>
      <c r="E511" s="221"/>
      <c r="F511" s="221"/>
      <c r="H511" s="221"/>
      <c r="I511" s="221"/>
      <c r="J511" s="502"/>
      <c r="K511" s="221"/>
      <c r="L511" s="500"/>
      <c r="M511" s="221"/>
      <c r="N511" s="221"/>
      <c r="O511" s="221"/>
      <c r="P511" s="502"/>
      <c r="Q511" s="503"/>
      <c r="R511" s="503"/>
      <c r="S511" s="504"/>
      <c r="T511" s="504"/>
      <c r="U511" s="504"/>
      <c r="V511" s="504"/>
    </row>
    <row r="512" spans="1:22" x14ac:dyDescent="0.2">
      <c r="A512" s="500"/>
      <c r="B512" s="500"/>
      <c r="C512" s="221"/>
      <c r="D512" s="221"/>
      <c r="E512" s="221"/>
      <c r="F512" s="221"/>
      <c r="H512" s="221"/>
      <c r="I512" s="221"/>
      <c r="J512" s="502"/>
      <c r="K512" s="221"/>
      <c r="L512" s="500"/>
      <c r="M512" s="221"/>
      <c r="N512" s="221"/>
      <c r="O512" s="221"/>
      <c r="P512" s="502"/>
      <c r="Q512" s="503"/>
      <c r="R512" s="503"/>
      <c r="S512" s="504"/>
      <c r="T512" s="504"/>
      <c r="U512" s="504"/>
      <c r="V512" s="504"/>
    </row>
    <row r="513" spans="1:22" x14ac:dyDescent="0.2">
      <c r="A513" s="500"/>
      <c r="B513" s="500"/>
      <c r="C513" s="221"/>
      <c r="D513" s="221"/>
      <c r="E513" s="221"/>
      <c r="F513" s="221"/>
      <c r="H513" s="221"/>
      <c r="I513" s="221"/>
      <c r="J513" s="502"/>
      <c r="K513" s="221"/>
      <c r="L513" s="500"/>
      <c r="M513" s="221"/>
      <c r="N513" s="221"/>
      <c r="O513" s="221"/>
      <c r="P513" s="502"/>
      <c r="Q513" s="503"/>
      <c r="R513" s="503"/>
      <c r="S513" s="504"/>
      <c r="T513" s="504"/>
      <c r="U513" s="504"/>
      <c r="V513" s="504"/>
    </row>
    <row r="514" spans="1:22" x14ac:dyDescent="0.2">
      <c r="A514" s="500"/>
      <c r="B514" s="500"/>
      <c r="C514" s="221"/>
      <c r="D514" s="221"/>
      <c r="E514" s="221"/>
      <c r="F514" s="221"/>
      <c r="H514" s="221"/>
      <c r="I514" s="221"/>
      <c r="J514" s="502"/>
      <c r="K514" s="221"/>
      <c r="L514" s="500"/>
      <c r="M514" s="221"/>
      <c r="N514" s="221"/>
      <c r="O514" s="221"/>
      <c r="P514" s="502"/>
      <c r="Q514" s="503"/>
      <c r="R514" s="503"/>
      <c r="S514" s="504"/>
      <c r="T514" s="504"/>
      <c r="U514" s="504"/>
      <c r="V514" s="504"/>
    </row>
    <row r="515" spans="1:22" x14ac:dyDescent="0.2">
      <c r="A515" s="500"/>
      <c r="B515" s="500"/>
      <c r="C515" s="221"/>
      <c r="D515" s="221"/>
      <c r="E515" s="221"/>
      <c r="F515" s="221"/>
      <c r="H515" s="221"/>
      <c r="I515" s="221"/>
      <c r="J515" s="502"/>
      <c r="K515" s="221"/>
      <c r="L515" s="500"/>
      <c r="M515" s="221"/>
      <c r="N515" s="221"/>
      <c r="O515" s="221"/>
      <c r="P515" s="502"/>
      <c r="Q515" s="503"/>
      <c r="R515" s="503"/>
      <c r="S515" s="504"/>
      <c r="T515" s="504"/>
      <c r="U515" s="504"/>
      <c r="V515" s="504"/>
    </row>
    <row r="516" spans="1:22" x14ac:dyDescent="0.2">
      <c r="A516" s="500"/>
      <c r="B516" s="500"/>
      <c r="C516" s="221"/>
      <c r="D516" s="221"/>
      <c r="E516" s="221"/>
      <c r="F516" s="221"/>
      <c r="H516" s="221"/>
      <c r="I516" s="221"/>
      <c r="J516" s="502"/>
      <c r="K516" s="221"/>
      <c r="L516" s="500"/>
      <c r="M516" s="221"/>
      <c r="N516" s="221"/>
      <c r="O516" s="221"/>
      <c r="P516" s="502"/>
      <c r="Q516" s="503"/>
      <c r="R516" s="503"/>
      <c r="S516" s="504"/>
      <c r="T516" s="504"/>
      <c r="U516" s="504"/>
      <c r="V516" s="504"/>
    </row>
    <row r="517" spans="1:22" x14ac:dyDescent="0.2">
      <c r="A517" s="500"/>
      <c r="B517" s="500"/>
      <c r="C517" s="221"/>
      <c r="D517" s="221"/>
      <c r="E517" s="221"/>
      <c r="F517" s="221"/>
      <c r="H517" s="221"/>
      <c r="I517" s="221"/>
      <c r="J517" s="502"/>
      <c r="K517" s="221"/>
      <c r="L517" s="500"/>
      <c r="M517" s="221"/>
      <c r="N517" s="221"/>
      <c r="O517" s="221"/>
      <c r="P517" s="502"/>
      <c r="Q517" s="503"/>
      <c r="R517" s="503"/>
      <c r="S517" s="504"/>
      <c r="T517" s="504"/>
      <c r="U517" s="504"/>
      <c r="V517" s="504"/>
    </row>
    <row r="518" spans="1:22" x14ac:dyDescent="0.2">
      <c r="A518" s="500"/>
      <c r="B518" s="500"/>
      <c r="C518" s="221"/>
      <c r="D518" s="221"/>
      <c r="E518" s="221"/>
      <c r="F518" s="221"/>
      <c r="H518" s="221"/>
      <c r="I518" s="221"/>
      <c r="J518" s="502"/>
      <c r="K518" s="221"/>
      <c r="L518" s="500"/>
      <c r="M518" s="221"/>
      <c r="N518" s="221"/>
      <c r="O518" s="221"/>
      <c r="P518" s="502"/>
      <c r="Q518" s="503"/>
      <c r="R518" s="503"/>
      <c r="S518" s="504"/>
      <c r="T518" s="504"/>
      <c r="U518" s="504"/>
      <c r="V518" s="504"/>
    </row>
    <row r="519" spans="1:22" x14ac:dyDescent="0.2">
      <c r="A519" s="500"/>
      <c r="B519" s="500"/>
      <c r="C519" s="221"/>
      <c r="D519" s="221"/>
      <c r="E519" s="221"/>
      <c r="F519" s="221"/>
      <c r="H519" s="221"/>
      <c r="I519" s="221"/>
      <c r="J519" s="502"/>
      <c r="K519" s="221"/>
      <c r="L519" s="500"/>
      <c r="M519" s="221"/>
      <c r="N519" s="221"/>
      <c r="O519" s="221"/>
      <c r="P519" s="502"/>
      <c r="Q519" s="503"/>
      <c r="R519" s="503"/>
      <c r="S519" s="504"/>
      <c r="T519" s="504"/>
      <c r="U519" s="504"/>
      <c r="V519" s="504"/>
    </row>
    <row r="520" spans="1:22" x14ac:dyDescent="0.2">
      <c r="A520" s="500"/>
      <c r="B520" s="500"/>
      <c r="C520" s="221"/>
      <c r="D520" s="221"/>
      <c r="E520" s="221"/>
      <c r="F520" s="221"/>
      <c r="H520" s="221"/>
      <c r="I520" s="221"/>
      <c r="J520" s="502"/>
      <c r="K520" s="221"/>
      <c r="L520" s="500"/>
      <c r="M520" s="221"/>
      <c r="N520" s="221"/>
      <c r="O520" s="221"/>
      <c r="P520" s="502"/>
      <c r="Q520" s="503"/>
      <c r="R520" s="503"/>
      <c r="S520" s="504"/>
      <c r="T520" s="504"/>
      <c r="U520" s="504"/>
      <c r="V520" s="504"/>
    </row>
    <row r="521" spans="1:22" x14ac:dyDescent="0.2">
      <c r="A521" s="500"/>
      <c r="B521" s="500"/>
      <c r="C521" s="221"/>
      <c r="D521" s="221"/>
      <c r="E521" s="221"/>
      <c r="F521" s="221"/>
      <c r="H521" s="221"/>
      <c r="I521" s="221"/>
      <c r="J521" s="502"/>
      <c r="K521" s="221"/>
      <c r="L521" s="500"/>
      <c r="M521" s="221"/>
      <c r="N521" s="221"/>
      <c r="O521" s="221"/>
      <c r="P521" s="502"/>
      <c r="Q521" s="503"/>
      <c r="R521" s="503"/>
      <c r="S521" s="504"/>
      <c r="T521" s="504"/>
      <c r="U521" s="504"/>
      <c r="V521" s="504"/>
    </row>
    <row r="522" spans="1:22" x14ac:dyDescent="0.2">
      <c r="A522" s="500"/>
      <c r="B522" s="500"/>
      <c r="C522" s="221"/>
      <c r="D522" s="221"/>
      <c r="E522" s="221"/>
      <c r="F522" s="221"/>
      <c r="H522" s="221"/>
      <c r="I522" s="221"/>
      <c r="J522" s="502"/>
      <c r="K522" s="221"/>
      <c r="L522" s="500"/>
      <c r="M522" s="221"/>
      <c r="N522" s="221"/>
      <c r="O522" s="221"/>
      <c r="P522" s="502"/>
      <c r="Q522" s="503"/>
      <c r="R522" s="503"/>
      <c r="S522" s="504"/>
      <c r="T522" s="504"/>
      <c r="U522" s="504"/>
      <c r="V522" s="504"/>
    </row>
    <row r="523" spans="1:22" x14ac:dyDescent="0.2">
      <c r="A523" s="500"/>
      <c r="B523" s="500"/>
      <c r="C523" s="221"/>
      <c r="D523" s="221"/>
      <c r="E523" s="221"/>
      <c r="F523" s="221"/>
      <c r="H523" s="221"/>
      <c r="I523" s="221"/>
      <c r="J523" s="502"/>
      <c r="K523" s="221"/>
      <c r="L523" s="500"/>
      <c r="M523" s="221"/>
      <c r="N523" s="221"/>
      <c r="O523" s="221"/>
      <c r="P523" s="502"/>
      <c r="Q523" s="503"/>
      <c r="R523" s="503"/>
      <c r="S523" s="504"/>
      <c r="T523" s="504"/>
      <c r="U523" s="504"/>
      <c r="V523" s="504"/>
    </row>
    <row r="524" spans="1:22" x14ac:dyDescent="0.2">
      <c r="A524" s="500"/>
      <c r="B524" s="500"/>
      <c r="C524" s="221"/>
      <c r="D524" s="221"/>
      <c r="E524" s="221"/>
      <c r="F524" s="221"/>
      <c r="H524" s="221"/>
      <c r="I524" s="221"/>
      <c r="J524" s="502"/>
      <c r="K524" s="221"/>
      <c r="L524" s="500"/>
      <c r="M524" s="221"/>
      <c r="N524" s="221"/>
      <c r="O524" s="221"/>
      <c r="P524" s="502"/>
      <c r="Q524" s="503"/>
      <c r="R524" s="503"/>
      <c r="S524" s="504"/>
      <c r="T524" s="504"/>
      <c r="U524" s="504"/>
      <c r="V524" s="504"/>
    </row>
    <row r="525" spans="1:22" x14ac:dyDescent="0.2">
      <c r="A525" s="500"/>
      <c r="B525" s="500"/>
      <c r="C525" s="221"/>
      <c r="D525" s="221"/>
      <c r="E525" s="221"/>
      <c r="F525" s="221"/>
      <c r="H525" s="221"/>
      <c r="I525" s="221"/>
      <c r="J525" s="502"/>
      <c r="K525" s="221"/>
      <c r="L525" s="500"/>
      <c r="M525" s="221"/>
      <c r="N525" s="221"/>
      <c r="O525" s="221"/>
      <c r="P525" s="502"/>
      <c r="Q525" s="503"/>
      <c r="R525" s="503"/>
      <c r="S525" s="504"/>
      <c r="T525" s="504"/>
      <c r="U525" s="504"/>
      <c r="V525" s="504"/>
    </row>
    <row r="526" spans="1:22" x14ac:dyDescent="0.2">
      <c r="A526" s="500"/>
      <c r="B526" s="500"/>
      <c r="C526" s="221"/>
      <c r="D526" s="221"/>
      <c r="E526" s="221"/>
      <c r="F526" s="221"/>
      <c r="H526" s="221"/>
      <c r="I526" s="221"/>
      <c r="J526" s="502"/>
      <c r="K526" s="221"/>
      <c r="L526" s="500"/>
      <c r="M526" s="221"/>
      <c r="N526" s="221"/>
      <c r="O526" s="221"/>
      <c r="P526" s="502"/>
      <c r="Q526" s="503"/>
      <c r="R526" s="503"/>
      <c r="S526" s="504"/>
      <c r="T526" s="504"/>
      <c r="U526" s="504"/>
      <c r="V526" s="504"/>
    </row>
    <row r="527" spans="1:22" x14ac:dyDescent="0.2">
      <c r="A527" s="500"/>
      <c r="B527" s="500"/>
      <c r="C527" s="221"/>
      <c r="D527" s="221"/>
      <c r="E527" s="221"/>
      <c r="F527" s="221"/>
      <c r="H527" s="221"/>
      <c r="I527" s="221"/>
      <c r="J527" s="502"/>
      <c r="K527" s="221"/>
      <c r="L527" s="500"/>
      <c r="M527" s="221"/>
      <c r="N527" s="221"/>
      <c r="O527" s="221"/>
      <c r="P527" s="502"/>
      <c r="Q527" s="503"/>
      <c r="R527" s="503"/>
      <c r="S527" s="504"/>
      <c r="T527" s="504"/>
      <c r="U527" s="504"/>
      <c r="V527" s="504"/>
    </row>
    <row r="528" spans="1:22" x14ac:dyDescent="0.2">
      <c r="A528" s="500"/>
      <c r="B528" s="500"/>
      <c r="C528" s="221"/>
      <c r="D528" s="221"/>
      <c r="E528" s="221"/>
      <c r="F528" s="221"/>
      <c r="H528" s="221"/>
      <c r="I528" s="221"/>
      <c r="J528" s="502"/>
      <c r="K528" s="221"/>
      <c r="L528" s="500"/>
      <c r="M528" s="221"/>
      <c r="N528" s="221"/>
      <c r="O528" s="221"/>
      <c r="P528" s="502"/>
      <c r="Q528" s="503"/>
      <c r="R528" s="503"/>
      <c r="S528" s="504"/>
      <c r="T528" s="504"/>
      <c r="U528" s="504"/>
      <c r="V528" s="504"/>
    </row>
    <row r="529" spans="1:22" x14ac:dyDescent="0.2">
      <c r="A529" s="500"/>
      <c r="B529" s="500"/>
      <c r="C529" s="221"/>
      <c r="D529" s="221"/>
      <c r="E529" s="221"/>
      <c r="F529" s="221"/>
      <c r="H529" s="221"/>
      <c r="I529" s="221"/>
      <c r="J529" s="502"/>
      <c r="K529" s="221"/>
      <c r="L529" s="500"/>
      <c r="M529" s="221"/>
      <c r="N529" s="221"/>
      <c r="O529" s="221"/>
      <c r="P529" s="502"/>
      <c r="Q529" s="503"/>
      <c r="R529" s="503"/>
      <c r="S529" s="504"/>
      <c r="T529" s="504"/>
      <c r="U529" s="504"/>
      <c r="V529" s="504"/>
    </row>
    <row r="530" spans="1:22" x14ac:dyDescent="0.2">
      <c r="A530" s="500"/>
      <c r="B530" s="500"/>
      <c r="C530" s="221"/>
      <c r="D530" s="221"/>
      <c r="E530" s="221"/>
      <c r="F530" s="221"/>
      <c r="H530" s="221"/>
      <c r="I530" s="221"/>
      <c r="J530" s="502"/>
      <c r="K530" s="221"/>
      <c r="L530" s="500"/>
      <c r="M530" s="221"/>
      <c r="N530" s="221"/>
      <c r="O530" s="221"/>
      <c r="P530" s="502"/>
      <c r="Q530" s="503"/>
      <c r="R530" s="503"/>
      <c r="S530" s="504"/>
      <c r="T530" s="504"/>
      <c r="U530" s="504"/>
      <c r="V530" s="504"/>
    </row>
    <row r="531" spans="1:22" x14ac:dyDescent="0.2">
      <c r="A531" s="500"/>
      <c r="B531" s="500"/>
      <c r="C531" s="221"/>
      <c r="D531" s="221"/>
      <c r="E531" s="221"/>
      <c r="F531" s="221"/>
      <c r="H531" s="221"/>
      <c r="I531" s="221"/>
      <c r="J531" s="502"/>
      <c r="K531" s="221"/>
      <c r="L531" s="500"/>
      <c r="M531" s="221"/>
      <c r="N531" s="221"/>
      <c r="O531" s="221"/>
      <c r="P531" s="502"/>
      <c r="Q531" s="503"/>
      <c r="R531" s="503"/>
      <c r="S531" s="504"/>
      <c r="T531" s="504"/>
      <c r="U531" s="504"/>
      <c r="V531" s="504"/>
    </row>
    <row r="532" spans="1:22" x14ac:dyDescent="0.2">
      <c r="A532" s="500"/>
      <c r="B532" s="500"/>
      <c r="C532" s="221"/>
      <c r="D532" s="221"/>
      <c r="E532" s="221"/>
      <c r="F532" s="221"/>
      <c r="H532" s="221"/>
      <c r="I532" s="221"/>
      <c r="J532" s="502"/>
      <c r="K532" s="221"/>
      <c r="L532" s="500"/>
      <c r="M532" s="221"/>
      <c r="N532" s="221"/>
      <c r="O532" s="221"/>
      <c r="P532" s="502"/>
      <c r="Q532" s="503"/>
      <c r="R532" s="503"/>
      <c r="S532" s="504"/>
      <c r="T532" s="504"/>
      <c r="U532" s="504"/>
      <c r="V532" s="504"/>
    </row>
    <row r="533" spans="1:22" x14ac:dyDescent="0.2">
      <c r="A533" s="500"/>
      <c r="B533" s="500"/>
      <c r="C533" s="221"/>
      <c r="D533" s="221"/>
      <c r="E533" s="221"/>
      <c r="F533" s="221"/>
      <c r="H533" s="221"/>
      <c r="I533" s="221"/>
      <c r="J533" s="502"/>
      <c r="K533" s="221"/>
      <c r="L533" s="500"/>
      <c r="M533" s="221"/>
      <c r="N533" s="221"/>
      <c r="O533" s="221"/>
      <c r="P533" s="502"/>
      <c r="Q533" s="503"/>
      <c r="R533" s="503"/>
      <c r="S533" s="504"/>
      <c r="T533" s="504"/>
      <c r="U533" s="504"/>
      <c r="V533" s="504"/>
    </row>
    <row r="534" spans="1:22" x14ac:dyDescent="0.2">
      <c r="A534" s="500"/>
      <c r="B534" s="500"/>
      <c r="C534" s="221"/>
      <c r="D534" s="221"/>
      <c r="E534" s="221"/>
      <c r="F534" s="221"/>
      <c r="H534" s="221"/>
      <c r="I534" s="221"/>
      <c r="J534" s="502"/>
      <c r="K534" s="221"/>
      <c r="L534" s="500"/>
      <c r="M534" s="221"/>
      <c r="N534" s="221"/>
      <c r="O534" s="221"/>
      <c r="P534" s="502"/>
      <c r="Q534" s="503"/>
      <c r="R534" s="503"/>
      <c r="S534" s="504"/>
      <c r="T534" s="504"/>
      <c r="U534" s="504"/>
      <c r="V534" s="504"/>
    </row>
    <row r="535" spans="1:22" x14ac:dyDescent="0.2">
      <c r="A535" s="500"/>
      <c r="B535" s="500"/>
      <c r="C535" s="221"/>
      <c r="D535" s="221"/>
      <c r="E535" s="221"/>
      <c r="F535" s="221"/>
      <c r="H535" s="221"/>
      <c r="I535" s="221"/>
      <c r="J535" s="502"/>
      <c r="K535" s="221"/>
      <c r="L535" s="500"/>
      <c r="M535" s="221"/>
      <c r="N535" s="221"/>
      <c r="O535" s="221"/>
      <c r="P535" s="502"/>
      <c r="Q535" s="503"/>
      <c r="R535" s="503"/>
      <c r="S535" s="504"/>
      <c r="T535" s="504"/>
      <c r="U535" s="504"/>
      <c r="V535" s="504"/>
    </row>
    <row r="536" spans="1:22" x14ac:dyDescent="0.2">
      <c r="A536" s="500"/>
      <c r="B536" s="500"/>
      <c r="C536" s="221"/>
      <c r="D536" s="221"/>
      <c r="E536" s="221"/>
      <c r="F536" s="221"/>
      <c r="H536" s="221"/>
      <c r="I536" s="221"/>
      <c r="J536" s="502"/>
      <c r="K536" s="221"/>
      <c r="L536" s="500"/>
      <c r="M536" s="221"/>
      <c r="N536" s="221"/>
      <c r="O536" s="221"/>
      <c r="P536" s="502"/>
      <c r="Q536" s="503"/>
      <c r="R536" s="503"/>
      <c r="S536" s="504"/>
      <c r="T536" s="504"/>
      <c r="U536" s="504"/>
      <c r="V536" s="504"/>
    </row>
    <row r="537" spans="1:22" x14ac:dyDescent="0.2">
      <c r="A537" s="500"/>
      <c r="B537" s="500"/>
      <c r="C537" s="221"/>
      <c r="D537" s="221"/>
      <c r="E537" s="221"/>
      <c r="F537" s="221"/>
      <c r="H537" s="221"/>
      <c r="I537" s="221"/>
      <c r="J537" s="502"/>
      <c r="K537" s="221"/>
      <c r="L537" s="500"/>
      <c r="M537" s="221"/>
      <c r="N537" s="221"/>
      <c r="O537" s="221"/>
      <c r="P537" s="502"/>
      <c r="Q537" s="503"/>
      <c r="R537" s="503"/>
      <c r="S537" s="504"/>
      <c r="T537" s="504"/>
      <c r="U537" s="504"/>
      <c r="V537" s="504"/>
    </row>
    <row r="538" spans="1:22" x14ac:dyDescent="0.2">
      <c r="A538" s="500"/>
      <c r="B538" s="500"/>
      <c r="C538" s="221"/>
      <c r="D538" s="221"/>
      <c r="E538" s="221"/>
      <c r="F538" s="221"/>
      <c r="H538" s="221"/>
      <c r="I538" s="221"/>
      <c r="J538" s="502"/>
      <c r="K538" s="221"/>
      <c r="L538" s="500"/>
      <c r="M538" s="221"/>
      <c r="N538" s="221"/>
      <c r="O538" s="221"/>
      <c r="P538" s="502"/>
      <c r="Q538" s="503"/>
      <c r="R538" s="503"/>
      <c r="S538" s="504"/>
      <c r="T538" s="504"/>
      <c r="U538" s="504"/>
      <c r="V538" s="504"/>
    </row>
    <row r="539" spans="1:22" x14ac:dyDescent="0.2">
      <c r="A539" s="500"/>
      <c r="B539" s="500"/>
      <c r="C539" s="221"/>
      <c r="D539" s="221"/>
      <c r="E539" s="221"/>
      <c r="F539" s="221"/>
      <c r="H539" s="221"/>
      <c r="I539" s="221"/>
      <c r="J539" s="502"/>
      <c r="K539" s="221"/>
      <c r="L539" s="500"/>
      <c r="M539" s="221"/>
      <c r="N539" s="221"/>
      <c r="O539" s="221"/>
      <c r="P539" s="502"/>
      <c r="Q539" s="503"/>
      <c r="R539" s="503"/>
      <c r="S539" s="504"/>
      <c r="T539" s="504"/>
      <c r="U539" s="504"/>
      <c r="V539" s="504"/>
    </row>
    <row r="540" spans="1:22" x14ac:dyDescent="0.2">
      <c r="A540" s="500"/>
      <c r="B540" s="500"/>
      <c r="C540" s="221"/>
      <c r="D540" s="221"/>
      <c r="E540" s="221"/>
      <c r="F540" s="221"/>
      <c r="H540" s="221"/>
      <c r="I540" s="221"/>
      <c r="J540" s="502"/>
      <c r="K540" s="221"/>
      <c r="L540" s="500"/>
      <c r="M540" s="221"/>
      <c r="N540" s="221"/>
      <c r="O540" s="221"/>
      <c r="P540" s="502"/>
      <c r="Q540" s="503"/>
      <c r="R540" s="503"/>
      <c r="S540" s="504"/>
      <c r="T540" s="504"/>
      <c r="U540" s="504"/>
      <c r="V540" s="504"/>
    </row>
    <row r="541" spans="1:22" x14ac:dyDescent="0.2">
      <c r="A541" s="500"/>
      <c r="B541" s="500"/>
      <c r="C541" s="221"/>
      <c r="D541" s="221"/>
      <c r="E541" s="221"/>
      <c r="F541" s="221"/>
      <c r="H541" s="221"/>
      <c r="I541" s="221"/>
      <c r="J541" s="502"/>
      <c r="K541" s="221"/>
      <c r="L541" s="500"/>
      <c r="M541" s="221"/>
      <c r="N541" s="221"/>
      <c r="O541" s="221"/>
      <c r="P541" s="502"/>
      <c r="Q541" s="503"/>
      <c r="R541" s="503"/>
      <c r="S541" s="504"/>
      <c r="T541" s="504"/>
      <c r="U541" s="504"/>
      <c r="V541" s="504"/>
    </row>
    <row r="542" spans="1:22" x14ac:dyDescent="0.2">
      <c r="A542" s="500"/>
      <c r="B542" s="500"/>
      <c r="C542" s="221"/>
      <c r="D542" s="221"/>
      <c r="E542" s="221"/>
      <c r="F542" s="221"/>
      <c r="H542" s="221"/>
      <c r="I542" s="221"/>
      <c r="J542" s="502"/>
      <c r="K542" s="221"/>
      <c r="L542" s="500"/>
      <c r="M542" s="221"/>
      <c r="N542" s="221"/>
      <c r="O542" s="221"/>
      <c r="P542" s="502"/>
      <c r="Q542" s="503"/>
      <c r="R542" s="503"/>
      <c r="S542" s="504"/>
      <c r="T542" s="504"/>
      <c r="U542" s="504"/>
      <c r="V542" s="504"/>
    </row>
    <row r="543" spans="1:22" x14ac:dyDescent="0.2">
      <c r="A543" s="500"/>
      <c r="B543" s="500"/>
      <c r="C543" s="221"/>
      <c r="D543" s="221"/>
      <c r="E543" s="221"/>
      <c r="F543" s="221"/>
      <c r="H543" s="221"/>
      <c r="I543" s="221"/>
      <c r="J543" s="502"/>
      <c r="K543" s="221"/>
      <c r="L543" s="500"/>
      <c r="M543" s="221"/>
      <c r="N543" s="221"/>
      <c r="O543" s="221"/>
      <c r="P543" s="502"/>
      <c r="Q543" s="503"/>
      <c r="R543" s="503"/>
      <c r="S543" s="504"/>
      <c r="T543" s="504"/>
      <c r="U543" s="504"/>
      <c r="V543" s="504"/>
    </row>
    <row r="544" spans="1:22" x14ac:dyDescent="0.2">
      <c r="A544" s="500"/>
      <c r="B544" s="500"/>
      <c r="C544" s="221"/>
      <c r="D544" s="221"/>
      <c r="E544" s="221"/>
      <c r="F544" s="221"/>
      <c r="H544" s="221"/>
      <c r="I544" s="221"/>
      <c r="J544" s="502"/>
      <c r="K544" s="221"/>
      <c r="L544" s="500"/>
      <c r="M544" s="221"/>
      <c r="N544" s="221"/>
      <c r="O544" s="221"/>
      <c r="P544" s="502"/>
      <c r="Q544" s="503"/>
      <c r="R544" s="503"/>
      <c r="S544" s="504"/>
      <c r="T544" s="504"/>
      <c r="U544" s="504"/>
      <c r="V544" s="504"/>
    </row>
    <row r="545" spans="1:22" x14ac:dyDescent="0.2">
      <c r="A545" s="500"/>
      <c r="B545" s="500"/>
      <c r="C545" s="221"/>
      <c r="D545" s="221"/>
      <c r="E545" s="221"/>
      <c r="F545" s="221"/>
      <c r="H545" s="221"/>
      <c r="I545" s="221"/>
      <c r="J545" s="502"/>
      <c r="K545" s="221"/>
      <c r="L545" s="500"/>
      <c r="M545" s="221"/>
      <c r="N545" s="221"/>
      <c r="O545" s="221"/>
      <c r="P545" s="502"/>
      <c r="Q545" s="503"/>
      <c r="R545" s="503"/>
      <c r="S545" s="504"/>
      <c r="T545" s="504"/>
      <c r="U545" s="504"/>
      <c r="V545" s="504"/>
    </row>
    <row r="546" spans="1:22" x14ac:dyDescent="0.2">
      <c r="A546" s="500"/>
      <c r="B546" s="500"/>
      <c r="C546" s="221"/>
      <c r="D546" s="221"/>
      <c r="E546" s="221"/>
      <c r="F546" s="221"/>
      <c r="H546" s="221"/>
      <c r="I546" s="221"/>
      <c r="J546" s="502"/>
      <c r="K546" s="221"/>
      <c r="L546" s="500"/>
      <c r="M546" s="221"/>
      <c r="N546" s="221"/>
      <c r="O546" s="221"/>
      <c r="P546" s="502"/>
      <c r="Q546" s="503"/>
      <c r="R546" s="503"/>
      <c r="S546" s="504"/>
      <c r="T546" s="504"/>
      <c r="U546" s="504"/>
      <c r="V546" s="504"/>
    </row>
    <row r="547" spans="1:22" x14ac:dyDescent="0.2">
      <c r="A547" s="500"/>
      <c r="B547" s="500"/>
      <c r="C547" s="221"/>
      <c r="D547" s="221"/>
      <c r="E547" s="221"/>
      <c r="F547" s="221"/>
      <c r="H547" s="221"/>
      <c r="I547" s="221"/>
      <c r="J547" s="502"/>
      <c r="K547" s="221"/>
      <c r="L547" s="500"/>
      <c r="M547" s="221"/>
      <c r="N547" s="221"/>
      <c r="O547" s="221"/>
      <c r="P547" s="502"/>
      <c r="Q547" s="503"/>
      <c r="R547" s="503"/>
      <c r="S547" s="504"/>
      <c r="T547" s="504"/>
      <c r="U547" s="504"/>
      <c r="V547" s="504"/>
    </row>
    <row r="548" spans="1:22" x14ac:dyDescent="0.2">
      <c r="A548" s="500"/>
      <c r="B548" s="500"/>
      <c r="C548" s="221"/>
      <c r="D548" s="221"/>
      <c r="E548" s="221"/>
      <c r="F548" s="221"/>
      <c r="H548" s="221"/>
      <c r="I548" s="221"/>
      <c r="J548" s="502"/>
      <c r="K548" s="221"/>
      <c r="L548" s="500"/>
      <c r="M548" s="221"/>
      <c r="N548" s="221"/>
      <c r="O548" s="221"/>
      <c r="P548" s="502"/>
      <c r="Q548" s="503"/>
      <c r="R548" s="503"/>
      <c r="S548" s="504"/>
      <c r="T548" s="504"/>
      <c r="U548" s="504"/>
      <c r="V548" s="504"/>
    </row>
    <row r="549" spans="1:22" x14ac:dyDescent="0.2">
      <c r="A549" s="500"/>
      <c r="B549" s="500"/>
      <c r="C549" s="221"/>
      <c r="D549" s="221"/>
      <c r="E549" s="221"/>
      <c r="F549" s="221"/>
      <c r="H549" s="221"/>
      <c r="I549" s="221"/>
      <c r="J549" s="502"/>
      <c r="K549" s="221"/>
      <c r="L549" s="500"/>
      <c r="M549" s="221"/>
      <c r="N549" s="221"/>
      <c r="O549" s="221"/>
      <c r="P549" s="502"/>
      <c r="Q549" s="503"/>
      <c r="R549" s="503"/>
      <c r="S549" s="504"/>
      <c r="T549" s="504"/>
      <c r="U549" s="504"/>
      <c r="V549" s="504"/>
    </row>
    <row r="550" spans="1:22" x14ac:dyDescent="0.2">
      <c r="A550" s="500"/>
      <c r="B550" s="500"/>
      <c r="C550" s="221"/>
      <c r="D550" s="221"/>
      <c r="E550" s="221"/>
      <c r="F550" s="221"/>
      <c r="H550" s="221"/>
      <c r="I550" s="221"/>
      <c r="J550" s="502"/>
      <c r="K550" s="221"/>
      <c r="L550" s="500"/>
      <c r="M550" s="221"/>
      <c r="N550" s="221"/>
      <c r="O550" s="221"/>
      <c r="P550" s="502"/>
      <c r="Q550" s="503"/>
      <c r="R550" s="503"/>
      <c r="S550" s="504"/>
      <c r="T550" s="504"/>
      <c r="U550" s="504"/>
      <c r="V550" s="504"/>
    </row>
    <row r="551" spans="1:22" x14ac:dyDescent="0.2">
      <c r="A551" s="500"/>
      <c r="B551" s="500"/>
      <c r="C551" s="221"/>
      <c r="D551" s="221"/>
      <c r="E551" s="221"/>
      <c r="F551" s="221"/>
      <c r="H551" s="221"/>
      <c r="I551" s="221"/>
      <c r="J551" s="502"/>
      <c r="K551" s="221"/>
      <c r="L551" s="500"/>
      <c r="M551" s="221"/>
      <c r="N551" s="221"/>
      <c r="O551" s="221"/>
      <c r="P551" s="502"/>
      <c r="Q551" s="503"/>
      <c r="R551" s="503"/>
      <c r="S551" s="504"/>
      <c r="T551" s="504"/>
      <c r="U551" s="504"/>
      <c r="V551" s="504"/>
    </row>
    <row r="552" spans="1:22" x14ac:dyDescent="0.2">
      <c r="A552" s="500"/>
      <c r="B552" s="500"/>
      <c r="C552" s="221"/>
      <c r="D552" s="221"/>
      <c r="E552" s="221"/>
      <c r="F552" s="221"/>
      <c r="H552" s="221"/>
      <c r="I552" s="221"/>
      <c r="J552" s="502"/>
      <c r="K552" s="221"/>
      <c r="L552" s="500"/>
      <c r="M552" s="221"/>
      <c r="N552" s="221"/>
      <c r="O552" s="221"/>
      <c r="P552" s="502"/>
      <c r="Q552" s="503"/>
      <c r="R552" s="503"/>
      <c r="S552" s="504"/>
      <c r="T552" s="504"/>
      <c r="U552" s="504"/>
      <c r="V552" s="504"/>
    </row>
    <row r="553" spans="1:22" x14ac:dyDescent="0.2">
      <c r="A553" s="500"/>
      <c r="B553" s="500"/>
      <c r="C553" s="221"/>
      <c r="D553" s="221"/>
      <c r="E553" s="221"/>
      <c r="F553" s="221"/>
      <c r="H553" s="221"/>
      <c r="I553" s="221"/>
      <c r="J553" s="502"/>
      <c r="K553" s="221"/>
      <c r="L553" s="500"/>
      <c r="M553" s="221"/>
      <c r="N553" s="221"/>
      <c r="O553" s="221"/>
      <c r="P553" s="502"/>
      <c r="Q553" s="503"/>
      <c r="R553" s="503"/>
      <c r="S553" s="504"/>
      <c r="T553" s="504"/>
      <c r="U553" s="504"/>
      <c r="V553" s="504"/>
    </row>
    <row r="554" spans="1:22" x14ac:dyDescent="0.2">
      <c r="A554" s="500"/>
      <c r="B554" s="500"/>
      <c r="C554" s="221"/>
      <c r="D554" s="221"/>
      <c r="E554" s="221"/>
      <c r="F554" s="221"/>
      <c r="H554" s="221"/>
      <c r="I554" s="221"/>
      <c r="J554" s="502"/>
      <c r="K554" s="221"/>
      <c r="L554" s="500"/>
      <c r="M554" s="221"/>
      <c r="N554" s="221"/>
      <c r="O554" s="221"/>
      <c r="P554" s="502"/>
      <c r="Q554" s="503"/>
      <c r="R554" s="503"/>
      <c r="S554" s="504"/>
      <c r="T554" s="504"/>
      <c r="U554" s="504"/>
      <c r="V554" s="504"/>
    </row>
    <row r="555" spans="1:22" x14ac:dyDescent="0.2">
      <c r="A555" s="500"/>
      <c r="B555" s="500"/>
      <c r="C555" s="221"/>
      <c r="D555" s="221"/>
      <c r="E555" s="221"/>
      <c r="F555" s="221"/>
      <c r="H555" s="221"/>
      <c r="I555" s="221"/>
      <c r="J555" s="502"/>
      <c r="K555" s="221"/>
      <c r="L555" s="500"/>
      <c r="M555" s="221"/>
      <c r="N555" s="221"/>
      <c r="O555" s="221"/>
      <c r="P555" s="502"/>
      <c r="Q555" s="503"/>
      <c r="R555" s="503"/>
      <c r="S555" s="504"/>
      <c r="T555" s="504"/>
      <c r="U555" s="504"/>
      <c r="V555" s="504"/>
    </row>
    <row r="556" spans="1:22" x14ac:dyDescent="0.2">
      <c r="A556" s="500"/>
      <c r="B556" s="500"/>
      <c r="C556" s="221"/>
      <c r="D556" s="221"/>
      <c r="E556" s="221"/>
      <c r="F556" s="221"/>
      <c r="H556" s="221"/>
      <c r="I556" s="221"/>
      <c r="J556" s="502"/>
      <c r="K556" s="221"/>
      <c r="L556" s="500"/>
      <c r="M556" s="221"/>
      <c r="N556" s="221"/>
      <c r="O556" s="221"/>
      <c r="P556" s="502"/>
      <c r="Q556" s="503"/>
      <c r="R556" s="503"/>
      <c r="S556" s="504"/>
      <c r="T556" s="504"/>
      <c r="U556" s="504"/>
      <c r="V556" s="504"/>
    </row>
    <row r="557" spans="1:22" x14ac:dyDescent="0.2">
      <c r="A557" s="500"/>
      <c r="B557" s="500"/>
      <c r="C557" s="221"/>
      <c r="D557" s="221"/>
      <c r="E557" s="221"/>
      <c r="F557" s="221"/>
      <c r="H557" s="221"/>
      <c r="I557" s="221"/>
      <c r="J557" s="502"/>
      <c r="K557" s="221"/>
      <c r="L557" s="500"/>
      <c r="M557" s="221"/>
      <c r="N557" s="221"/>
      <c r="O557" s="221"/>
      <c r="P557" s="502"/>
      <c r="Q557" s="503"/>
      <c r="R557" s="503"/>
      <c r="S557" s="504"/>
      <c r="T557" s="504"/>
      <c r="U557" s="504"/>
      <c r="V557" s="504"/>
    </row>
    <row r="558" spans="1:22" x14ac:dyDescent="0.2">
      <c r="A558" s="500"/>
      <c r="B558" s="500"/>
      <c r="C558" s="221"/>
      <c r="D558" s="221"/>
      <c r="E558" s="221"/>
      <c r="F558" s="221"/>
      <c r="H558" s="221"/>
      <c r="I558" s="221"/>
      <c r="J558" s="502"/>
      <c r="K558" s="221"/>
      <c r="L558" s="500"/>
      <c r="M558" s="221"/>
      <c r="N558" s="221"/>
      <c r="O558" s="221"/>
      <c r="P558" s="502"/>
      <c r="Q558" s="503"/>
      <c r="R558" s="503"/>
      <c r="S558" s="504"/>
      <c r="T558" s="504"/>
      <c r="U558" s="504"/>
      <c r="V558" s="504"/>
    </row>
    <row r="559" spans="1:22" x14ac:dyDescent="0.2">
      <c r="A559" s="500"/>
      <c r="B559" s="500"/>
      <c r="C559" s="221"/>
      <c r="D559" s="221"/>
      <c r="E559" s="221"/>
      <c r="F559" s="221"/>
      <c r="H559" s="221"/>
      <c r="I559" s="221"/>
      <c r="J559" s="502"/>
      <c r="K559" s="221"/>
      <c r="L559" s="500"/>
      <c r="M559" s="221"/>
      <c r="N559" s="221"/>
      <c r="O559" s="221"/>
      <c r="P559" s="502"/>
      <c r="Q559" s="503"/>
      <c r="R559" s="503"/>
      <c r="S559" s="504"/>
      <c r="T559" s="504"/>
      <c r="U559" s="504"/>
      <c r="V559" s="504"/>
    </row>
    <row r="560" spans="1:22" x14ac:dyDescent="0.2">
      <c r="A560" s="500"/>
      <c r="B560" s="500"/>
      <c r="C560" s="221"/>
      <c r="D560" s="221"/>
      <c r="E560" s="221"/>
      <c r="F560" s="221"/>
      <c r="H560" s="221"/>
      <c r="I560" s="221"/>
      <c r="J560" s="502"/>
      <c r="K560" s="221"/>
      <c r="L560" s="500"/>
      <c r="M560" s="221"/>
      <c r="N560" s="221"/>
      <c r="O560" s="221"/>
      <c r="P560" s="502"/>
      <c r="Q560" s="503"/>
      <c r="R560" s="503"/>
      <c r="S560" s="504"/>
      <c r="T560" s="504"/>
      <c r="U560" s="504"/>
      <c r="V560" s="504"/>
    </row>
    <row r="561" spans="1:22" x14ac:dyDescent="0.2">
      <c r="A561" s="500"/>
      <c r="B561" s="500"/>
      <c r="C561" s="221"/>
      <c r="D561" s="221"/>
      <c r="E561" s="221"/>
      <c r="F561" s="221"/>
      <c r="H561" s="221"/>
      <c r="I561" s="221"/>
      <c r="J561" s="502"/>
      <c r="K561" s="221"/>
      <c r="L561" s="500"/>
      <c r="M561" s="221"/>
      <c r="N561" s="221"/>
      <c r="O561" s="221"/>
      <c r="P561" s="502"/>
      <c r="Q561" s="503"/>
      <c r="R561" s="503"/>
      <c r="S561" s="504"/>
      <c r="T561" s="504"/>
      <c r="U561" s="504"/>
      <c r="V561" s="504"/>
    </row>
    <row r="562" spans="1:22" x14ac:dyDescent="0.2">
      <c r="A562" s="500"/>
      <c r="B562" s="500"/>
      <c r="C562" s="221"/>
      <c r="D562" s="221"/>
      <c r="E562" s="221"/>
      <c r="F562" s="221"/>
      <c r="H562" s="221"/>
      <c r="I562" s="221"/>
      <c r="J562" s="502"/>
      <c r="K562" s="221"/>
      <c r="L562" s="500"/>
      <c r="M562" s="221"/>
      <c r="N562" s="221"/>
      <c r="O562" s="221"/>
      <c r="P562" s="502"/>
      <c r="Q562" s="503"/>
      <c r="R562" s="503"/>
      <c r="S562" s="504"/>
      <c r="T562" s="504"/>
      <c r="U562" s="504"/>
      <c r="V562" s="504"/>
    </row>
    <row r="563" spans="1:22" x14ac:dyDescent="0.2">
      <c r="A563" s="500"/>
      <c r="B563" s="500"/>
      <c r="C563" s="221"/>
      <c r="D563" s="221"/>
      <c r="E563" s="221"/>
      <c r="F563" s="221"/>
      <c r="H563" s="221"/>
      <c r="I563" s="221"/>
      <c r="J563" s="502"/>
      <c r="K563" s="221"/>
      <c r="L563" s="500"/>
      <c r="M563" s="221"/>
      <c r="N563" s="221"/>
      <c r="O563" s="221"/>
      <c r="P563" s="502"/>
      <c r="Q563" s="503"/>
      <c r="R563" s="503"/>
      <c r="S563" s="504"/>
      <c r="T563" s="504"/>
      <c r="U563" s="504"/>
      <c r="V563" s="504"/>
    </row>
    <row r="564" spans="1:22" x14ac:dyDescent="0.2">
      <c r="A564" s="500"/>
      <c r="B564" s="500"/>
      <c r="C564" s="221"/>
      <c r="D564" s="221"/>
      <c r="E564" s="221"/>
      <c r="F564" s="221"/>
      <c r="H564" s="221"/>
      <c r="I564" s="221"/>
      <c r="J564" s="502"/>
      <c r="K564" s="221"/>
      <c r="L564" s="500"/>
      <c r="M564" s="221"/>
      <c r="N564" s="221"/>
      <c r="O564" s="221"/>
      <c r="P564" s="502"/>
      <c r="Q564" s="503"/>
      <c r="R564" s="503"/>
      <c r="S564" s="504"/>
      <c r="T564" s="504"/>
      <c r="U564" s="504"/>
      <c r="V564" s="504"/>
    </row>
    <row r="565" spans="1:22" x14ac:dyDescent="0.2">
      <c r="A565" s="500"/>
      <c r="B565" s="500"/>
      <c r="C565" s="221"/>
      <c r="D565" s="221"/>
      <c r="E565" s="221"/>
      <c r="F565" s="221"/>
      <c r="H565" s="221"/>
      <c r="I565" s="221"/>
      <c r="J565" s="502"/>
      <c r="K565" s="221"/>
      <c r="L565" s="500"/>
      <c r="M565" s="221"/>
      <c r="N565" s="221"/>
      <c r="O565" s="221"/>
      <c r="P565" s="502"/>
      <c r="Q565" s="503"/>
      <c r="R565" s="503"/>
      <c r="S565" s="504"/>
      <c r="T565" s="504"/>
      <c r="U565" s="504"/>
      <c r="V565" s="504"/>
    </row>
    <row r="566" spans="1:22" x14ac:dyDescent="0.2">
      <c r="A566" s="500"/>
      <c r="B566" s="500"/>
      <c r="C566" s="221"/>
      <c r="D566" s="221"/>
      <c r="E566" s="221"/>
      <c r="F566" s="221"/>
      <c r="H566" s="221"/>
      <c r="I566" s="221"/>
      <c r="J566" s="502"/>
      <c r="K566" s="221"/>
      <c r="L566" s="500"/>
      <c r="M566" s="221"/>
      <c r="N566" s="221"/>
      <c r="O566" s="221"/>
      <c r="P566" s="502"/>
      <c r="Q566" s="503"/>
      <c r="R566" s="503"/>
      <c r="S566" s="504"/>
      <c r="T566" s="504"/>
      <c r="U566" s="504"/>
      <c r="V566" s="504"/>
    </row>
    <row r="567" spans="1:22" x14ac:dyDescent="0.2">
      <c r="A567" s="500"/>
      <c r="B567" s="500"/>
      <c r="C567" s="221"/>
      <c r="D567" s="221"/>
      <c r="E567" s="221"/>
      <c r="F567" s="221"/>
      <c r="H567" s="221"/>
      <c r="I567" s="221"/>
      <c r="J567" s="502"/>
      <c r="K567" s="221"/>
      <c r="L567" s="500"/>
      <c r="M567" s="221"/>
      <c r="N567" s="221"/>
      <c r="O567" s="221"/>
      <c r="P567" s="502"/>
      <c r="Q567" s="503"/>
      <c r="R567" s="503"/>
      <c r="S567" s="504"/>
      <c r="T567" s="504"/>
      <c r="U567" s="504"/>
      <c r="V567" s="504"/>
    </row>
    <row r="568" spans="1:22" x14ac:dyDescent="0.2">
      <c r="A568" s="500"/>
      <c r="B568" s="500"/>
      <c r="C568" s="221"/>
      <c r="D568" s="221"/>
      <c r="E568" s="221"/>
      <c r="F568" s="221"/>
      <c r="H568" s="221"/>
      <c r="I568" s="221"/>
      <c r="J568" s="502"/>
      <c r="K568" s="221"/>
      <c r="L568" s="500"/>
      <c r="M568" s="221"/>
      <c r="N568" s="221"/>
      <c r="O568" s="221"/>
      <c r="P568" s="502"/>
      <c r="Q568" s="503"/>
      <c r="R568" s="503"/>
      <c r="S568" s="504"/>
      <c r="T568" s="504"/>
      <c r="U568" s="504"/>
      <c r="V568" s="504"/>
    </row>
    <row r="569" spans="1:22" x14ac:dyDescent="0.2">
      <c r="A569" s="500"/>
      <c r="B569" s="500"/>
      <c r="C569" s="221"/>
      <c r="D569" s="221"/>
      <c r="E569" s="221"/>
      <c r="F569" s="221"/>
      <c r="H569" s="221"/>
      <c r="I569" s="221"/>
      <c r="J569" s="502"/>
      <c r="K569" s="221"/>
      <c r="L569" s="500"/>
      <c r="M569" s="221"/>
      <c r="N569" s="221"/>
      <c r="O569" s="221"/>
      <c r="P569" s="502"/>
      <c r="Q569" s="503"/>
      <c r="R569" s="503"/>
      <c r="S569" s="504"/>
      <c r="T569" s="504"/>
      <c r="U569" s="504"/>
      <c r="V569" s="504"/>
    </row>
    <row r="570" spans="1:22" x14ac:dyDescent="0.2">
      <c r="A570" s="500"/>
      <c r="B570" s="500"/>
      <c r="C570" s="221"/>
      <c r="D570" s="221"/>
      <c r="E570" s="221"/>
      <c r="F570" s="221"/>
      <c r="H570" s="221"/>
      <c r="I570" s="221"/>
      <c r="J570" s="502"/>
      <c r="K570" s="221"/>
      <c r="L570" s="500"/>
      <c r="M570" s="221"/>
      <c r="N570" s="221"/>
      <c r="O570" s="221"/>
      <c r="P570" s="502"/>
      <c r="Q570" s="503"/>
      <c r="R570" s="503"/>
      <c r="S570" s="504"/>
      <c r="T570" s="504"/>
      <c r="U570" s="504"/>
      <c r="V570" s="504"/>
    </row>
    <row r="571" spans="1:22" x14ac:dyDescent="0.2">
      <c r="A571" s="500"/>
      <c r="B571" s="500"/>
      <c r="C571" s="221"/>
      <c r="D571" s="221"/>
      <c r="E571" s="221"/>
      <c r="F571" s="221"/>
      <c r="H571" s="221"/>
      <c r="I571" s="221"/>
      <c r="J571" s="502"/>
      <c r="K571" s="221"/>
      <c r="L571" s="500"/>
      <c r="M571" s="221"/>
      <c r="N571" s="221"/>
      <c r="O571" s="221"/>
      <c r="P571" s="502"/>
      <c r="Q571" s="503"/>
      <c r="R571" s="503"/>
      <c r="S571" s="504"/>
      <c r="T571" s="504"/>
      <c r="U571" s="504"/>
      <c r="V571" s="504"/>
    </row>
    <row r="572" spans="1:22" x14ac:dyDescent="0.2">
      <c r="A572" s="500"/>
      <c r="B572" s="500"/>
      <c r="C572" s="221"/>
      <c r="D572" s="221"/>
      <c r="E572" s="221"/>
      <c r="F572" s="221"/>
      <c r="H572" s="221"/>
      <c r="I572" s="221"/>
      <c r="J572" s="502"/>
      <c r="K572" s="221"/>
      <c r="L572" s="500"/>
      <c r="M572" s="221"/>
      <c r="N572" s="221"/>
      <c r="O572" s="221"/>
      <c r="P572" s="502"/>
      <c r="Q572" s="503"/>
      <c r="R572" s="503"/>
      <c r="S572" s="504"/>
      <c r="T572" s="504"/>
      <c r="U572" s="504"/>
      <c r="V572" s="504"/>
    </row>
    <row r="573" spans="1:22" x14ac:dyDescent="0.2">
      <c r="A573" s="500"/>
      <c r="B573" s="500"/>
      <c r="C573" s="221"/>
      <c r="D573" s="221"/>
      <c r="E573" s="221"/>
      <c r="F573" s="221"/>
      <c r="H573" s="221"/>
      <c r="I573" s="221"/>
      <c r="J573" s="502"/>
      <c r="K573" s="221"/>
      <c r="L573" s="500"/>
      <c r="M573" s="221"/>
      <c r="N573" s="221"/>
      <c r="O573" s="221"/>
      <c r="P573" s="502"/>
      <c r="Q573" s="503"/>
      <c r="R573" s="503"/>
      <c r="S573" s="504"/>
      <c r="T573" s="504"/>
      <c r="U573" s="504"/>
      <c r="V573" s="504"/>
    </row>
    <row r="574" spans="1:22" x14ac:dyDescent="0.2">
      <c r="A574" s="500"/>
      <c r="B574" s="500"/>
      <c r="C574" s="221"/>
      <c r="D574" s="221"/>
      <c r="E574" s="221"/>
      <c r="F574" s="221"/>
      <c r="H574" s="221"/>
      <c r="I574" s="221"/>
      <c r="J574" s="502"/>
      <c r="K574" s="221"/>
      <c r="L574" s="500"/>
      <c r="M574" s="221"/>
      <c r="N574" s="221"/>
      <c r="O574" s="221"/>
      <c r="P574" s="502"/>
      <c r="Q574" s="503"/>
      <c r="R574" s="503"/>
      <c r="S574" s="504"/>
      <c r="T574" s="504"/>
      <c r="U574" s="504"/>
      <c r="V574" s="504"/>
    </row>
    <row r="575" spans="1:22" x14ac:dyDescent="0.2">
      <c r="A575" s="500"/>
      <c r="B575" s="500"/>
      <c r="C575" s="221"/>
      <c r="D575" s="221"/>
      <c r="E575" s="221"/>
      <c r="F575" s="221"/>
      <c r="H575" s="221"/>
      <c r="I575" s="221"/>
      <c r="J575" s="502"/>
      <c r="K575" s="221"/>
      <c r="L575" s="500"/>
      <c r="M575" s="221"/>
      <c r="N575" s="221"/>
      <c r="O575" s="221"/>
      <c r="P575" s="502"/>
      <c r="Q575" s="503"/>
      <c r="R575" s="503"/>
      <c r="S575" s="504"/>
      <c r="T575" s="504"/>
      <c r="U575" s="504"/>
      <c r="V575" s="504"/>
    </row>
    <row r="576" spans="1:22" x14ac:dyDescent="0.2">
      <c r="A576" s="500"/>
      <c r="B576" s="500"/>
      <c r="C576" s="221"/>
      <c r="D576" s="221"/>
      <c r="E576" s="221"/>
      <c r="F576" s="221"/>
      <c r="H576" s="221"/>
      <c r="I576" s="221"/>
      <c r="J576" s="502"/>
      <c r="K576" s="221"/>
      <c r="L576" s="500"/>
      <c r="M576" s="221"/>
      <c r="N576" s="221"/>
      <c r="O576" s="221"/>
      <c r="P576" s="502"/>
      <c r="Q576" s="503"/>
      <c r="R576" s="503"/>
      <c r="S576" s="504"/>
      <c r="T576" s="504"/>
      <c r="U576" s="504"/>
      <c r="V576" s="504"/>
    </row>
    <row r="577" spans="1:22" x14ac:dyDescent="0.2">
      <c r="A577" s="500"/>
      <c r="B577" s="500"/>
      <c r="C577" s="221"/>
      <c r="D577" s="221"/>
      <c r="E577" s="221"/>
      <c r="F577" s="221"/>
      <c r="H577" s="221"/>
      <c r="I577" s="221"/>
      <c r="J577" s="502"/>
      <c r="K577" s="221"/>
      <c r="L577" s="500"/>
      <c r="M577" s="221"/>
      <c r="N577" s="221"/>
      <c r="O577" s="221"/>
      <c r="P577" s="502"/>
      <c r="Q577" s="503"/>
      <c r="R577" s="503"/>
      <c r="S577" s="504"/>
      <c r="T577" s="504"/>
      <c r="U577" s="504"/>
      <c r="V577" s="504"/>
    </row>
    <row r="578" spans="1:22" x14ac:dyDescent="0.2">
      <c r="A578" s="500"/>
      <c r="B578" s="500"/>
      <c r="C578" s="221"/>
      <c r="D578" s="221"/>
      <c r="E578" s="221"/>
      <c r="F578" s="221"/>
      <c r="H578" s="221"/>
      <c r="I578" s="221"/>
      <c r="J578" s="502"/>
      <c r="K578" s="221"/>
      <c r="L578" s="500"/>
      <c r="M578" s="221"/>
      <c r="N578" s="221"/>
      <c r="O578" s="221"/>
      <c r="P578" s="502"/>
      <c r="Q578" s="503"/>
      <c r="R578" s="503"/>
      <c r="S578" s="504"/>
      <c r="T578" s="504"/>
      <c r="U578" s="504"/>
      <c r="V578" s="504"/>
    </row>
    <row r="579" spans="1:22" x14ac:dyDescent="0.2">
      <c r="A579" s="500"/>
      <c r="B579" s="500"/>
      <c r="C579" s="221"/>
      <c r="D579" s="221"/>
      <c r="E579" s="221"/>
      <c r="F579" s="221"/>
      <c r="H579" s="221"/>
      <c r="I579" s="221"/>
      <c r="J579" s="502"/>
      <c r="K579" s="221"/>
      <c r="L579" s="500"/>
      <c r="M579" s="221"/>
      <c r="N579" s="221"/>
      <c r="O579" s="221"/>
      <c r="P579" s="502"/>
      <c r="Q579" s="503"/>
      <c r="R579" s="503"/>
      <c r="S579" s="504"/>
      <c r="T579" s="504"/>
      <c r="U579" s="504"/>
      <c r="V579" s="504"/>
    </row>
    <row r="580" spans="1:22" x14ac:dyDescent="0.2">
      <c r="A580" s="500"/>
      <c r="B580" s="500"/>
      <c r="C580" s="221"/>
      <c r="D580" s="221"/>
      <c r="E580" s="221"/>
      <c r="F580" s="221"/>
      <c r="H580" s="221"/>
      <c r="I580" s="221"/>
      <c r="J580" s="502"/>
      <c r="K580" s="221"/>
      <c r="L580" s="500"/>
      <c r="M580" s="221"/>
      <c r="N580" s="221"/>
      <c r="O580" s="221"/>
      <c r="P580" s="502"/>
      <c r="Q580" s="503"/>
      <c r="R580" s="503"/>
      <c r="S580" s="504"/>
      <c r="T580" s="504"/>
      <c r="U580" s="504"/>
      <c r="V580" s="504"/>
    </row>
    <row r="581" spans="1:22" x14ac:dyDescent="0.2">
      <c r="A581" s="500"/>
      <c r="B581" s="500"/>
      <c r="C581" s="221"/>
      <c r="D581" s="221"/>
      <c r="E581" s="221"/>
      <c r="F581" s="221"/>
      <c r="H581" s="221"/>
      <c r="I581" s="221"/>
      <c r="J581" s="502"/>
      <c r="K581" s="221"/>
      <c r="L581" s="500"/>
      <c r="M581" s="221"/>
      <c r="N581" s="221"/>
      <c r="O581" s="221"/>
      <c r="P581" s="502"/>
      <c r="Q581" s="503"/>
      <c r="R581" s="503"/>
      <c r="S581" s="504"/>
      <c r="T581" s="504"/>
      <c r="U581" s="504"/>
      <c r="V581" s="504"/>
    </row>
    <row r="582" spans="1:22" x14ac:dyDescent="0.2">
      <c r="A582" s="500"/>
      <c r="B582" s="500"/>
      <c r="C582" s="221"/>
      <c r="D582" s="221"/>
      <c r="E582" s="221"/>
      <c r="F582" s="221"/>
      <c r="H582" s="221"/>
      <c r="I582" s="221"/>
      <c r="J582" s="502"/>
      <c r="K582" s="221"/>
      <c r="L582" s="500"/>
      <c r="M582" s="221"/>
      <c r="N582" s="221"/>
      <c r="O582" s="221"/>
      <c r="P582" s="502"/>
      <c r="Q582" s="503"/>
      <c r="R582" s="503"/>
      <c r="S582" s="504"/>
      <c r="T582" s="504"/>
      <c r="U582" s="504"/>
      <c r="V582" s="504"/>
    </row>
    <row r="583" spans="1:22" x14ac:dyDescent="0.2">
      <c r="A583" s="500"/>
      <c r="B583" s="500"/>
      <c r="C583" s="221"/>
      <c r="D583" s="221"/>
      <c r="E583" s="221"/>
      <c r="F583" s="221"/>
      <c r="H583" s="221"/>
      <c r="I583" s="221"/>
      <c r="J583" s="502"/>
      <c r="K583" s="221"/>
      <c r="L583" s="500"/>
      <c r="M583" s="221"/>
      <c r="N583" s="221"/>
      <c r="O583" s="221"/>
      <c r="P583" s="502"/>
      <c r="Q583" s="503"/>
      <c r="R583" s="503"/>
      <c r="S583" s="504"/>
      <c r="T583" s="504"/>
      <c r="U583" s="504"/>
      <c r="V583" s="504"/>
    </row>
    <row r="584" spans="1:22" x14ac:dyDescent="0.2">
      <c r="A584" s="500"/>
      <c r="B584" s="500"/>
      <c r="C584" s="221"/>
      <c r="D584" s="221"/>
      <c r="E584" s="221"/>
      <c r="F584" s="221"/>
      <c r="H584" s="221"/>
      <c r="I584" s="221"/>
      <c r="J584" s="502"/>
      <c r="K584" s="221"/>
      <c r="L584" s="500"/>
      <c r="M584" s="221"/>
      <c r="N584" s="221"/>
      <c r="O584" s="221"/>
      <c r="P584" s="502"/>
      <c r="Q584" s="503"/>
      <c r="R584" s="503"/>
      <c r="S584" s="504"/>
      <c r="T584" s="504"/>
      <c r="U584" s="504"/>
      <c r="V584" s="504"/>
    </row>
    <row r="585" spans="1:22" x14ac:dyDescent="0.2">
      <c r="A585" s="500"/>
      <c r="B585" s="500"/>
      <c r="C585" s="221"/>
      <c r="D585" s="221"/>
      <c r="E585" s="221"/>
      <c r="F585" s="221"/>
      <c r="H585" s="221"/>
      <c r="I585" s="221"/>
      <c r="J585" s="502"/>
      <c r="K585" s="221"/>
      <c r="L585" s="500"/>
      <c r="M585" s="221"/>
      <c r="N585" s="221"/>
      <c r="O585" s="221"/>
      <c r="P585" s="502"/>
      <c r="Q585" s="503"/>
      <c r="R585" s="503"/>
      <c r="S585" s="504"/>
      <c r="T585" s="504"/>
      <c r="U585" s="504"/>
      <c r="V585" s="504"/>
    </row>
    <row r="586" spans="1:22" x14ac:dyDescent="0.2">
      <c r="A586" s="500"/>
      <c r="B586" s="500"/>
      <c r="C586" s="221"/>
      <c r="D586" s="221"/>
      <c r="E586" s="221"/>
      <c r="F586" s="221"/>
      <c r="H586" s="221"/>
      <c r="I586" s="221"/>
      <c r="J586" s="502"/>
      <c r="K586" s="221"/>
      <c r="L586" s="500"/>
      <c r="M586" s="221"/>
      <c r="N586" s="221"/>
      <c r="O586" s="221"/>
      <c r="P586" s="502"/>
      <c r="Q586" s="503"/>
      <c r="R586" s="503"/>
      <c r="S586" s="504"/>
      <c r="T586" s="504"/>
      <c r="U586" s="504"/>
      <c r="V586" s="504"/>
    </row>
    <row r="587" spans="1:22" x14ac:dyDescent="0.2">
      <c r="A587" s="500"/>
      <c r="B587" s="500"/>
      <c r="C587" s="221"/>
      <c r="D587" s="221"/>
      <c r="E587" s="221"/>
      <c r="F587" s="221"/>
      <c r="H587" s="221"/>
      <c r="I587" s="221"/>
      <c r="J587" s="502"/>
      <c r="K587" s="221"/>
      <c r="L587" s="500"/>
      <c r="M587" s="221"/>
      <c r="N587" s="221"/>
      <c r="O587" s="221"/>
      <c r="P587" s="502"/>
      <c r="Q587" s="503"/>
      <c r="R587" s="503"/>
      <c r="S587" s="504"/>
      <c r="T587" s="504"/>
      <c r="U587" s="504"/>
      <c r="V587" s="504"/>
    </row>
    <row r="588" spans="1:22" x14ac:dyDescent="0.2">
      <c r="A588" s="500"/>
      <c r="B588" s="500"/>
      <c r="C588" s="221"/>
      <c r="D588" s="221"/>
      <c r="E588" s="221"/>
      <c r="F588" s="221"/>
      <c r="H588" s="221"/>
      <c r="I588" s="221"/>
      <c r="J588" s="502"/>
      <c r="K588" s="221"/>
      <c r="L588" s="500"/>
      <c r="M588" s="221"/>
      <c r="N588" s="221"/>
      <c r="O588" s="221"/>
      <c r="P588" s="502"/>
      <c r="Q588" s="503"/>
      <c r="R588" s="503"/>
      <c r="S588" s="504"/>
      <c r="T588" s="504"/>
      <c r="U588" s="504"/>
      <c r="V588" s="504"/>
    </row>
    <row r="589" spans="1:22" x14ac:dyDescent="0.2">
      <c r="A589" s="500"/>
      <c r="B589" s="500"/>
      <c r="C589" s="221"/>
      <c r="D589" s="221"/>
      <c r="E589" s="221"/>
      <c r="F589" s="221"/>
      <c r="H589" s="221"/>
      <c r="I589" s="221"/>
      <c r="J589" s="502"/>
      <c r="K589" s="221"/>
      <c r="L589" s="500"/>
      <c r="M589" s="221"/>
      <c r="N589" s="221"/>
      <c r="O589" s="221"/>
      <c r="P589" s="502"/>
      <c r="Q589" s="503"/>
      <c r="R589" s="503"/>
      <c r="S589" s="504"/>
      <c r="T589" s="504"/>
      <c r="U589" s="504"/>
      <c r="V589" s="504"/>
    </row>
    <row r="590" spans="1:22" x14ac:dyDescent="0.2">
      <c r="A590" s="500"/>
      <c r="B590" s="500"/>
      <c r="C590" s="221"/>
      <c r="D590" s="221"/>
      <c r="E590" s="221"/>
      <c r="F590" s="221"/>
      <c r="H590" s="221"/>
      <c r="I590" s="221"/>
      <c r="J590" s="502"/>
      <c r="K590" s="221"/>
      <c r="L590" s="500"/>
      <c r="M590" s="221"/>
      <c r="N590" s="221"/>
      <c r="O590" s="221"/>
      <c r="P590" s="502"/>
      <c r="Q590" s="503"/>
      <c r="R590" s="503"/>
      <c r="S590" s="504"/>
      <c r="T590" s="504"/>
      <c r="U590" s="504"/>
      <c r="V590" s="504"/>
    </row>
    <row r="591" spans="1:22" x14ac:dyDescent="0.2">
      <c r="A591" s="500"/>
      <c r="B591" s="500"/>
      <c r="C591" s="221"/>
      <c r="D591" s="221"/>
      <c r="E591" s="221"/>
      <c r="F591" s="221"/>
      <c r="H591" s="221"/>
      <c r="I591" s="221"/>
      <c r="J591" s="502"/>
      <c r="K591" s="221"/>
      <c r="L591" s="500"/>
      <c r="M591" s="221"/>
      <c r="N591" s="221"/>
      <c r="O591" s="221"/>
      <c r="P591" s="502"/>
      <c r="Q591" s="503"/>
      <c r="R591" s="503"/>
      <c r="S591" s="504"/>
      <c r="T591" s="504"/>
      <c r="U591" s="504"/>
      <c r="V591" s="504"/>
    </row>
    <row r="592" spans="1:22" x14ac:dyDescent="0.2">
      <c r="A592" s="500"/>
      <c r="B592" s="500"/>
      <c r="C592" s="221"/>
      <c r="D592" s="221"/>
      <c r="E592" s="221"/>
      <c r="F592" s="221"/>
      <c r="H592" s="221"/>
      <c r="I592" s="221"/>
      <c r="J592" s="502"/>
      <c r="K592" s="221"/>
      <c r="L592" s="500"/>
      <c r="M592" s="221"/>
      <c r="N592" s="221"/>
      <c r="O592" s="221"/>
      <c r="P592" s="502"/>
      <c r="Q592" s="503"/>
      <c r="R592" s="503"/>
      <c r="S592" s="504"/>
      <c r="T592" s="504"/>
      <c r="U592" s="504"/>
      <c r="V592" s="504"/>
    </row>
    <row r="593" spans="1:22" x14ac:dyDescent="0.2">
      <c r="A593" s="500"/>
      <c r="B593" s="500"/>
      <c r="C593" s="221"/>
      <c r="D593" s="221"/>
      <c r="E593" s="221"/>
      <c r="F593" s="221"/>
      <c r="H593" s="221"/>
      <c r="I593" s="221"/>
      <c r="J593" s="502"/>
      <c r="K593" s="221"/>
      <c r="L593" s="500"/>
      <c r="M593" s="221"/>
      <c r="N593" s="221"/>
      <c r="O593" s="221"/>
      <c r="P593" s="502"/>
      <c r="Q593" s="503"/>
      <c r="R593" s="503"/>
      <c r="S593" s="504"/>
      <c r="T593" s="504"/>
      <c r="U593" s="504"/>
      <c r="V593" s="504"/>
    </row>
    <row r="594" spans="1:22" x14ac:dyDescent="0.2">
      <c r="A594" s="500"/>
      <c r="B594" s="500"/>
      <c r="C594" s="221"/>
      <c r="D594" s="221"/>
      <c r="E594" s="221"/>
      <c r="F594" s="221"/>
      <c r="H594" s="221"/>
      <c r="I594" s="221"/>
      <c r="J594" s="502"/>
      <c r="K594" s="221"/>
      <c r="L594" s="500"/>
      <c r="M594" s="221"/>
      <c r="N594" s="221"/>
      <c r="O594" s="221"/>
      <c r="P594" s="502"/>
      <c r="Q594" s="503"/>
      <c r="R594" s="503"/>
      <c r="S594" s="504"/>
      <c r="T594" s="504"/>
      <c r="U594" s="504"/>
      <c r="V594" s="504"/>
    </row>
    <row r="595" spans="1:22" x14ac:dyDescent="0.2">
      <c r="A595" s="500"/>
      <c r="B595" s="500"/>
      <c r="C595" s="221"/>
      <c r="D595" s="221"/>
      <c r="E595" s="221"/>
      <c r="F595" s="221"/>
      <c r="H595" s="221"/>
      <c r="I595" s="221"/>
      <c r="J595" s="502"/>
      <c r="K595" s="221"/>
      <c r="L595" s="500"/>
      <c r="M595" s="221"/>
      <c r="N595" s="221"/>
      <c r="O595" s="221"/>
      <c r="P595" s="502"/>
      <c r="Q595" s="503"/>
      <c r="R595" s="503"/>
      <c r="S595" s="504"/>
      <c r="T595" s="504"/>
      <c r="U595" s="504"/>
      <c r="V595" s="504"/>
    </row>
    <row r="596" spans="1:22" x14ac:dyDescent="0.2">
      <c r="A596" s="500"/>
      <c r="B596" s="500"/>
      <c r="C596" s="221"/>
      <c r="D596" s="221"/>
      <c r="E596" s="221"/>
      <c r="F596" s="221"/>
      <c r="H596" s="221"/>
      <c r="I596" s="221"/>
      <c r="J596" s="502"/>
      <c r="K596" s="221"/>
      <c r="L596" s="500"/>
      <c r="M596" s="221"/>
      <c r="N596" s="221"/>
      <c r="O596" s="221"/>
      <c r="P596" s="502"/>
      <c r="Q596" s="503"/>
      <c r="R596" s="503"/>
      <c r="S596" s="504"/>
      <c r="T596" s="504"/>
      <c r="U596" s="504"/>
      <c r="V596" s="504"/>
    </row>
    <row r="597" spans="1:22" x14ac:dyDescent="0.2">
      <c r="A597" s="500"/>
      <c r="B597" s="500"/>
      <c r="C597" s="221"/>
      <c r="D597" s="221"/>
      <c r="E597" s="221"/>
      <c r="F597" s="221"/>
      <c r="H597" s="221"/>
      <c r="I597" s="221"/>
      <c r="J597" s="502"/>
      <c r="K597" s="221"/>
      <c r="L597" s="500"/>
      <c r="M597" s="221"/>
      <c r="N597" s="221"/>
      <c r="O597" s="221"/>
      <c r="P597" s="502"/>
      <c r="Q597" s="503"/>
      <c r="R597" s="503"/>
      <c r="S597" s="504"/>
      <c r="T597" s="504"/>
      <c r="U597" s="504"/>
      <c r="V597" s="504"/>
    </row>
    <row r="598" spans="1:22" x14ac:dyDescent="0.2">
      <c r="A598" s="500"/>
      <c r="B598" s="500"/>
      <c r="C598" s="221"/>
      <c r="D598" s="221"/>
      <c r="E598" s="221"/>
      <c r="F598" s="221"/>
      <c r="H598" s="221"/>
      <c r="I598" s="221"/>
      <c r="J598" s="502"/>
      <c r="K598" s="221"/>
      <c r="L598" s="500"/>
      <c r="M598" s="221"/>
      <c r="N598" s="221"/>
      <c r="O598" s="221"/>
      <c r="P598" s="502"/>
      <c r="Q598" s="503"/>
      <c r="R598" s="503"/>
      <c r="S598" s="504"/>
      <c r="T598" s="504"/>
      <c r="U598" s="504"/>
      <c r="V598" s="504"/>
    </row>
    <row r="599" spans="1:22" x14ac:dyDescent="0.2">
      <c r="A599" s="500"/>
      <c r="B599" s="500"/>
      <c r="C599" s="221"/>
      <c r="D599" s="221"/>
      <c r="E599" s="221"/>
      <c r="F599" s="221"/>
      <c r="H599" s="221"/>
      <c r="I599" s="221"/>
      <c r="J599" s="502"/>
      <c r="K599" s="221"/>
      <c r="L599" s="500"/>
      <c r="M599" s="221"/>
      <c r="N599" s="221"/>
      <c r="O599" s="221"/>
      <c r="P599" s="502"/>
      <c r="Q599" s="503"/>
      <c r="R599" s="503"/>
      <c r="S599" s="504"/>
      <c r="T599" s="504"/>
      <c r="U599" s="504"/>
      <c r="V599" s="504"/>
    </row>
    <row r="600" spans="1:22" x14ac:dyDescent="0.2">
      <c r="A600" s="500"/>
      <c r="B600" s="500"/>
      <c r="C600" s="221"/>
      <c r="D600" s="221"/>
      <c r="E600" s="221"/>
      <c r="F600" s="221"/>
      <c r="H600" s="221"/>
      <c r="I600" s="221"/>
      <c r="J600" s="502"/>
      <c r="K600" s="221"/>
      <c r="L600" s="500"/>
      <c r="M600" s="221"/>
      <c r="N600" s="221"/>
      <c r="O600" s="221"/>
      <c r="P600" s="502"/>
      <c r="Q600" s="503"/>
      <c r="R600" s="503"/>
      <c r="S600" s="504"/>
      <c r="T600" s="504"/>
      <c r="U600" s="504"/>
      <c r="V600" s="504"/>
    </row>
    <row r="601" spans="1:22" x14ac:dyDescent="0.2">
      <c r="A601" s="500"/>
      <c r="B601" s="500"/>
      <c r="C601" s="221"/>
      <c r="D601" s="221"/>
      <c r="E601" s="221"/>
      <c r="F601" s="221"/>
      <c r="H601" s="221"/>
      <c r="I601" s="221"/>
      <c r="J601" s="502"/>
      <c r="K601" s="221"/>
      <c r="L601" s="500"/>
      <c r="M601" s="221"/>
      <c r="N601" s="221"/>
      <c r="O601" s="221"/>
      <c r="P601" s="502"/>
      <c r="Q601" s="503"/>
      <c r="R601" s="503"/>
      <c r="S601" s="504"/>
      <c r="T601" s="504"/>
      <c r="U601" s="504"/>
      <c r="V601" s="504"/>
    </row>
    <row r="602" spans="1:22" x14ac:dyDescent="0.2">
      <c r="A602" s="500"/>
      <c r="B602" s="500"/>
      <c r="C602" s="221"/>
      <c r="D602" s="221"/>
      <c r="E602" s="221"/>
      <c r="F602" s="221"/>
      <c r="H602" s="221"/>
      <c r="I602" s="221"/>
      <c r="J602" s="502"/>
      <c r="K602" s="221"/>
      <c r="L602" s="500"/>
      <c r="M602" s="221"/>
      <c r="N602" s="221"/>
      <c r="O602" s="221"/>
      <c r="P602" s="502"/>
      <c r="Q602" s="503"/>
      <c r="R602" s="503"/>
      <c r="S602" s="504"/>
      <c r="T602" s="504"/>
      <c r="U602" s="504"/>
      <c r="V602" s="504"/>
    </row>
    <row r="603" spans="1:22" x14ac:dyDescent="0.2">
      <c r="A603" s="500"/>
      <c r="B603" s="500"/>
      <c r="C603" s="221"/>
      <c r="D603" s="221"/>
      <c r="E603" s="221"/>
      <c r="F603" s="221"/>
      <c r="H603" s="221"/>
      <c r="I603" s="221"/>
      <c r="J603" s="502"/>
      <c r="K603" s="221"/>
      <c r="L603" s="500"/>
      <c r="M603" s="221"/>
      <c r="N603" s="221"/>
      <c r="O603" s="221"/>
      <c r="P603" s="502"/>
      <c r="Q603" s="503"/>
      <c r="R603" s="503"/>
      <c r="S603" s="504"/>
      <c r="T603" s="504"/>
      <c r="U603" s="504"/>
      <c r="V603" s="504"/>
    </row>
    <row r="604" spans="1:22" x14ac:dyDescent="0.2">
      <c r="A604" s="500"/>
      <c r="B604" s="500"/>
      <c r="C604" s="221"/>
      <c r="D604" s="221"/>
      <c r="E604" s="221"/>
      <c r="F604" s="221"/>
      <c r="H604" s="221"/>
      <c r="I604" s="221"/>
      <c r="J604" s="502"/>
      <c r="K604" s="221"/>
      <c r="L604" s="500"/>
      <c r="M604" s="221"/>
      <c r="N604" s="221"/>
      <c r="O604" s="221"/>
      <c r="P604" s="502"/>
      <c r="Q604" s="503"/>
      <c r="R604" s="503"/>
      <c r="S604" s="504"/>
      <c r="T604" s="504"/>
      <c r="U604" s="504"/>
      <c r="V604" s="504"/>
    </row>
    <row r="605" spans="1:22" x14ac:dyDescent="0.2">
      <c r="A605" s="500"/>
      <c r="B605" s="500"/>
      <c r="C605" s="221"/>
      <c r="D605" s="221"/>
      <c r="E605" s="221"/>
      <c r="F605" s="221"/>
      <c r="H605" s="221"/>
      <c r="I605" s="221"/>
      <c r="J605" s="502"/>
      <c r="K605" s="221"/>
      <c r="L605" s="500"/>
      <c r="M605" s="221"/>
      <c r="N605" s="221"/>
      <c r="O605" s="221"/>
      <c r="P605" s="502"/>
      <c r="Q605" s="503"/>
      <c r="R605" s="503"/>
      <c r="S605" s="504"/>
      <c r="T605" s="504"/>
      <c r="U605" s="504"/>
      <c r="V605" s="504"/>
    </row>
    <row r="606" spans="1:22" x14ac:dyDescent="0.2">
      <c r="A606" s="500"/>
      <c r="B606" s="500"/>
      <c r="C606" s="221"/>
      <c r="D606" s="221"/>
      <c r="E606" s="221"/>
      <c r="F606" s="221"/>
      <c r="H606" s="221"/>
      <c r="I606" s="221"/>
      <c r="J606" s="502"/>
      <c r="K606" s="221"/>
      <c r="L606" s="500"/>
      <c r="M606" s="221"/>
      <c r="N606" s="221"/>
      <c r="O606" s="221"/>
      <c r="P606" s="502"/>
      <c r="Q606" s="503"/>
      <c r="R606" s="503"/>
      <c r="S606" s="504"/>
      <c r="T606" s="504"/>
      <c r="U606" s="504"/>
      <c r="V606" s="504"/>
    </row>
    <row r="607" spans="1:22" x14ac:dyDescent="0.2">
      <c r="A607" s="500"/>
      <c r="B607" s="500"/>
      <c r="C607" s="221"/>
      <c r="D607" s="221"/>
      <c r="E607" s="221"/>
      <c r="F607" s="221"/>
      <c r="H607" s="221"/>
      <c r="I607" s="221"/>
      <c r="J607" s="502"/>
      <c r="K607" s="221"/>
      <c r="L607" s="500"/>
      <c r="M607" s="221"/>
      <c r="N607" s="221"/>
      <c r="O607" s="221"/>
      <c r="P607" s="502"/>
      <c r="Q607" s="503"/>
      <c r="R607" s="503"/>
      <c r="S607" s="504"/>
      <c r="T607" s="504"/>
      <c r="U607" s="504"/>
      <c r="V607" s="504"/>
    </row>
    <row r="608" spans="1:22" x14ac:dyDescent="0.2">
      <c r="A608" s="500"/>
      <c r="B608" s="500"/>
      <c r="C608" s="221"/>
      <c r="D608" s="221"/>
      <c r="E608" s="221"/>
      <c r="F608" s="221"/>
      <c r="H608" s="221"/>
      <c r="I608" s="221"/>
      <c r="J608" s="502"/>
      <c r="K608" s="221"/>
      <c r="L608" s="500"/>
      <c r="M608" s="221"/>
      <c r="N608" s="221"/>
      <c r="O608" s="221"/>
      <c r="P608" s="502"/>
      <c r="Q608" s="503"/>
      <c r="R608" s="503"/>
      <c r="S608" s="504"/>
      <c r="T608" s="504"/>
      <c r="U608" s="504"/>
      <c r="V608" s="504"/>
    </row>
    <row r="609" spans="1:22" x14ac:dyDescent="0.2">
      <c r="A609" s="500"/>
      <c r="B609" s="500"/>
      <c r="C609" s="221"/>
      <c r="D609" s="221"/>
      <c r="E609" s="221"/>
      <c r="F609" s="221"/>
      <c r="H609" s="221"/>
      <c r="I609" s="221"/>
      <c r="J609" s="502"/>
      <c r="K609" s="221"/>
      <c r="L609" s="500"/>
      <c r="M609" s="221"/>
      <c r="N609" s="221"/>
      <c r="O609" s="221"/>
      <c r="P609" s="502"/>
      <c r="Q609" s="503"/>
      <c r="R609" s="503"/>
      <c r="S609" s="504"/>
      <c r="T609" s="504"/>
      <c r="U609" s="504"/>
      <c r="V609" s="504"/>
    </row>
    <row r="610" spans="1:22" x14ac:dyDescent="0.2">
      <c r="A610" s="500"/>
      <c r="B610" s="500"/>
      <c r="C610" s="221"/>
      <c r="D610" s="221"/>
      <c r="E610" s="221"/>
      <c r="F610" s="221"/>
      <c r="H610" s="221"/>
      <c r="I610" s="221"/>
      <c r="J610" s="502"/>
      <c r="K610" s="221"/>
      <c r="L610" s="500"/>
      <c r="M610" s="221"/>
      <c r="N610" s="221"/>
      <c r="O610" s="221"/>
      <c r="P610" s="502"/>
      <c r="Q610" s="503"/>
      <c r="R610" s="503"/>
      <c r="S610" s="504"/>
      <c r="T610" s="504"/>
      <c r="U610" s="504"/>
      <c r="V610" s="504"/>
    </row>
    <row r="611" spans="1:22" x14ac:dyDescent="0.2">
      <c r="A611" s="500"/>
      <c r="B611" s="500"/>
      <c r="C611" s="221"/>
      <c r="D611" s="221"/>
      <c r="E611" s="221"/>
      <c r="F611" s="221"/>
      <c r="H611" s="221"/>
      <c r="I611" s="221"/>
      <c r="J611" s="502"/>
      <c r="K611" s="221"/>
      <c r="L611" s="500"/>
      <c r="M611" s="221"/>
      <c r="N611" s="221"/>
      <c r="O611" s="221"/>
      <c r="P611" s="502"/>
      <c r="Q611" s="503"/>
      <c r="R611" s="503"/>
      <c r="S611" s="504"/>
      <c r="T611" s="504"/>
      <c r="U611" s="504"/>
      <c r="V611" s="504"/>
    </row>
    <row r="612" spans="1:22" x14ac:dyDescent="0.2">
      <c r="A612" s="500"/>
      <c r="B612" s="500"/>
      <c r="C612" s="221"/>
      <c r="D612" s="221"/>
      <c r="E612" s="221"/>
      <c r="F612" s="221"/>
      <c r="H612" s="221"/>
      <c r="I612" s="221"/>
      <c r="J612" s="502"/>
      <c r="K612" s="221"/>
      <c r="L612" s="500"/>
      <c r="M612" s="221"/>
      <c r="N612" s="221"/>
      <c r="O612" s="221"/>
      <c r="P612" s="502"/>
      <c r="Q612" s="503"/>
      <c r="R612" s="503"/>
      <c r="S612" s="504"/>
      <c r="T612" s="504"/>
      <c r="U612" s="504"/>
      <c r="V612" s="504"/>
    </row>
    <row r="613" spans="1:22" x14ac:dyDescent="0.2">
      <c r="A613" s="500"/>
      <c r="B613" s="500"/>
      <c r="C613" s="221"/>
      <c r="D613" s="221"/>
      <c r="E613" s="221"/>
      <c r="F613" s="221"/>
      <c r="H613" s="221"/>
      <c r="I613" s="221"/>
      <c r="J613" s="502"/>
      <c r="K613" s="221"/>
      <c r="L613" s="500"/>
      <c r="M613" s="221"/>
      <c r="N613" s="221"/>
      <c r="O613" s="221"/>
      <c r="P613" s="502"/>
      <c r="Q613" s="503"/>
      <c r="R613" s="503"/>
      <c r="S613" s="504"/>
      <c r="T613" s="504"/>
      <c r="U613" s="504"/>
      <c r="V613" s="504"/>
    </row>
    <row r="614" spans="1:22" x14ac:dyDescent="0.2">
      <c r="A614" s="500"/>
      <c r="B614" s="500"/>
      <c r="C614" s="221"/>
      <c r="D614" s="221"/>
      <c r="E614" s="221"/>
      <c r="F614" s="221"/>
      <c r="H614" s="221"/>
      <c r="I614" s="221"/>
      <c r="J614" s="502"/>
      <c r="K614" s="221"/>
      <c r="L614" s="500"/>
      <c r="M614" s="221"/>
      <c r="N614" s="221"/>
      <c r="O614" s="221"/>
      <c r="P614" s="502"/>
      <c r="Q614" s="503"/>
      <c r="R614" s="503"/>
      <c r="S614" s="504"/>
      <c r="T614" s="504"/>
      <c r="U614" s="504"/>
      <c r="V614" s="504"/>
    </row>
    <row r="615" spans="1:22" x14ac:dyDescent="0.2">
      <c r="A615" s="500"/>
      <c r="B615" s="500"/>
      <c r="C615" s="221"/>
      <c r="D615" s="221"/>
      <c r="E615" s="221"/>
      <c r="F615" s="221"/>
      <c r="H615" s="221"/>
      <c r="I615" s="221"/>
      <c r="J615" s="502"/>
      <c r="K615" s="221"/>
      <c r="L615" s="500"/>
      <c r="M615" s="221"/>
      <c r="N615" s="221"/>
      <c r="O615" s="221"/>
      <c r="P615" s="502"/>
      <c r="Q615" s="503"/>
      <c r="R615" s="503"/>
      <c r="S615" s="504"/>
      <c r="T615" s="504"/>
      <c r="U615" s="504"/>
      <c r="V615" s="504"/>
    </row>
    <row r="616" spans="1:22" x14ac:dyDescent="0.2">
      <c r="A616" s="500"/>
      <c r="B616" s="500"/>
      <c r="C616" s="221"/>
      <c r="D616" s="221"/>
      <c r="E616" s="221"/>
      <c r="F616" s="221"/>
      <c r="H616" s="221"/>
      <c r="I616" s="221"/>
      <c r="J616" s="502"/>
      <c r="K616" s="221"/>
      <c r="L616" s="500"/>
      <c r="M616" s="221"/>
      <c r="N616" s="221"/>
      <c r="O616" s="221"/>
      <c r="P616" s="502"/>
      <c r="Q616" s="503"/>
      <c r="R616" s="503"/>
      <c r="S616" s="504"/>
      <c r="T616" s="504"/>
      <c r="U616" s="504"/>
      <c r="V616" s="504"/>
    </row>
    <row r="617" spans="1:22" x14ac:dyDescent="0.2">
      <c r="A617" s="500"/>
      <c r="B617" s="500"/>
      <c r="C617" s="221"/>
      <c r="D617" s="221"/>
      <c r="E617" s="221"/>
      <c r="F617" s="221"/>
      <c r="H617" s="221"/>
      <c r="I617" s="221"/>
      <c r="J617" s="502"/>
      <c r="K617" s="221"/>
      <c r="L617" s="500"/>
      <c r="M617" s="221"/>
      <c r="N617" s="221"/>
      <c r="O617" s="221"/>
      <c r="P617" s="502"/>
      <c r="Q617" s="503"/>
      <c r="R617" s="503"/>
      <c r="S617" s="504"/>
      <c r="T617" s="504"/>
      <c r="U617" s="504"/>
      <c r="V617" s="504"/>
    </row>
    <row r="618" spans="1:22" x14ac:dyDescent="0.2">
      <c r="A618" s="500"/>
      <c r="B618" s="500"/>
      <c r="C618" s="221"/>
      <c r="D618" s="221"/>
      <c r="E618" s="221"/>
      <c r="F618" s="221"/>
      <c r="H618" s="221"/>
      <c r="I618" s="221"/>
      <c r="J618" s="502"/>
      <c r="K618" s="221"/>
      <c r="L618" s="500"/>
      <c r="M618" s="221"/>
      <c r="N618" s="221"/>
      <c r="O618" s="221"/>
      <c r="P618" s="502"/>
      <c r="Q618" s="503"/>
      <c r="R618" s="503"/>
      <c r="S618" s="504"/>
      <c r="T618" s="504"/>
      <c r="U618" s="504"/>
      <c r="V618" s="504"/>
    </row>
    <row r="619" spans="1:22" x14ac:dyDescent="0.2">
      <c r="A619" s="500"/>
      <c r="B619" s="500"/>
      <c r="C619" s="221"/>
      <c r="D619" s="221"/>
      <c r="E619" s="221"/>
      <c r="F619" s="221"/>
      <c r="H619" s="221"/>
      <c r="I619" s="221"/>
      <c r="J619" s="502"/>
      <c r="K619" s="221"/>
      <c r="L619" s="500"/>
      <c r="M619" s="221"/>
      <c r="N619" s="221"/>
      <c r="O619" s="221"/>
      <c r="P619" s="502"/>
      <c r="Q619" s="503"/>
      <c r="R619" s="503"/>
      <c r="S619" s="504"/>
      <c r="T619" s="504"/>
      <c r="U619" s="504"/>
      <c r="V619" s="504"/>
    </row>
    <row r="620" spans="1:22" x14ac:dyDescent="0.2">
      <c r="A620" s="500"/>
      <c r="B620" s="500"/>
      <c r="C620" s="221"/>
      <c r="D620" s="221"/>
      <c r="E620" s="221"/>
      <c r="F620" s="221"/>
      <c r="H620" s="221"/>
      <c r="I620" s="221"/>
      <c r="J620" s="502"/>
      <c r="K620" s="221"/>
      <c r="L620" s="500"/>
      <c r="M620" s="221"/>
      <c r="N620" s="221"/>
      <c r="O620" s="221"/>
      <c r="P620" s="502"/>
      <c r="Q620" s="503"/>
      <c r="R620" s="503"/>
      <c r="S620" s="504"/>
      <c r="T620" s="504"/>
      <c r="U620" s="504"/>
      <c r="V620" s="504"/>
    </row>
    <row r="621" spans="1:22" x14ac:dyDescent="0.2">
      <c r="A621" s="500"/>
      <c r="B621" s="500"/>
      <c r="C621" s="221"/>
      <c r="D621" s="221"/>
      <c r="E621" s="221"/>
      <c r="F621" s="221"/>
      <c r="H621" s="221"/>
      <c r="I621" s="221"/>
      <c r="J621" s="502"/>
      <c r="K621" s="221"/>
      <c r="L621" s="500"/>
      <c r="M621" s="221"/>
      <c r="N621" s="221"/>
      <c r="O621" s="221"/>
      <c r="P621" s="502"/>
      <c r="Q621" s="503"/>
      <c r="R621" s="503"/>
      <c r="S621" s="504"/>
      <c r="T621" s="504"/>
      <c r="U621" s="504"/>
      <c r="V621" s="504"/>
    </row>
    <row r="622" spans="1:22" x14ac:dyDescent="0.2">
      <c r="A622" s="500"/>
      <c r="B622" s="500"/>
      <c r="C622" s="221"/>
      <c r="D622" s="221"/>
      <c r="E622" s="221"/>
      <c r="F622" s="221"/>
      <c r="H622" s="221"/>
      <c r="I622" s="221"/>
      <c r="J622" s="502"/>
      <c r="K622" s="221"/>
      <c r="L622" s="500"/>
      <c r="M622" s="221"/>
      <c r="N622" s="221"/>
      <c r="O622" s="221"/>
      <c r="P622" s="502"/>
      <c r="Q622" s="503"/>
      <c r="R622" s="503"/>
      <c r="S622" s="504"/>
      <c r="T622" s="504"/>
      <c r="U622" s="504"/>
      <c r="V622" s="504"/>
    </row>
    <row r="623" spans="1:22" x14ac:dyDescent="0.2">
      <c r="A623" s="500"/>
      <c r="B623" s="500"/>
      <c r="C623" s="221"/>
      <c r="D623" s="221"/>
      <c r="E623" s="221"/>
      <c r="F623" s="221"/>
      <c r="H623" s="221"/>
      <c r="I623" s="221"/>
      <c r="J623" s="502"/>
      <c r="K623" s="221"/>
      <c r="L623" s="500"/>
      <c r="M623" s="221"/>
      <c r="N623" s="221"/>
      <c r="O623" s="221"/>
      <c r="P623" s="502"/>
      <c r="Q623" s="503"/>
      <c r="R623" s="503"/>
      <c r="S623" s="504"/>
      <c r="T623" s="504"/>
      <c r="U623" s="504"/>
      <c r="V623" s="504"/>
    </row>
    <row r="624" spans="1:22" x14ac:dyDescent="0.2">
      <c r="A624" s="500"/>
      <c r="B624" s="500"/>
      <c r="C624" s="221"/>
      <c r="D624" s="221"/>
      <c r="E624" s="221"/>
      <c r="F624" s="221"/>
      <c r="H624" s="221"/>
      <c r="I624" s="221"/>
      <c r="J624" s="502"/>
      <c r="K624" s="221"/>
      <c r="L624" s="500"/>
      <c r="M624" s="221"/>
      <c r="N624" s="221"/>
      <c r="O624" s="221"/>
      <c r="P624" s="502"/>
      <c r="Q624" s="503"/>
      <c r="R624" s="503"/>
      <c r="S624" s="504"/>
      <c r="T624" s="504"/>
      <c r="U624" s="504"/>
      <c r="V624" s="504"/>
    </row>
    <row r="625" spans="1:22" x14ac:dyDescent="0.2">
      <c r="A625" s="500"/>
      <c r="B625" s="500"/>
      <c r="C625" s="221"/>
      <c r="D625" s="221"/>
      <c r="E625" s="221"/>
      <c r="F625" s="221"/>
      <c r="H625" s="221"/>
      <c r="I625" s="221"/>
      <c r="J625" s="502"/>
      <c r="K625" s="221"/>
      <c r="L625" s="500"/>
      <c r="M625" s="221"/>
      <c r="N625" s="221"/>
      <c r="O625" s="221"/>
      <c r="P625" s="502"/>
      <c r="Q625" s="503"/>
      <c r="R625" s="503"/>
      <c r="S625" s="504"/>
      <c r="T625" s="504"/>
      <c r="U625" s="504"/>
      <c r="V625" s="504"/>
    </row>
    <row r="626" spans="1:22" x14ac:dyDescent="0.2">
      <c r="A626" s="500"/>
      <c r="B626" s="500"/>
      <c r="C626" s="221"/>
      <c r="D626" s="221"/>
      <c r="E626" s="221"/>
      <c r="F626" s="221"/>
      <c r="H626" s="221"/>
      <c r="I626" s="221"/>
      <c r="J626" s="502"/>
      <c r="K626" s="221"/>
      <c r="L626" s="500"/>
      <c r="M626" s="221"/>
      <c r="N626" s="221"/>
      <c r="O626" s="221"/>
      <c r="P626" s="502"/>
      <c r="Q626" s="503"/>
      <c r="R626" s="503"/>
      <c r="S626" s="504"/>
      <c r="T626" s="504"/>
      <c r="U626" s="504"/>
      <c r="V626" s="504"/>
    </row>
    <row r="627" spans="1:22" x14ac:dyDescent="0.2">
      <c r="A627" s="500"/>
      <c r="B627" s="500"/>
      <c r="C627" s="221"/>
      <c r="D627" s="221"/>
      <c r="E627" s="221"/>
      <c r="F627" s="221"/>
      <c r="H627" s="221"/>
      <c r="I627" s="221"/>
      <c r="J627" s="502"/>
      <c r="K627" s="221"/>
      <c r="L627" s="500"/>
      <c r="M627" s="221"/>
      <c r="N627" s="221"/>
      <c r="O627" s="221"/>
      <c r="P627" s="502"/>
      <c r="Q627" s="503"/>
      <c r="R627" s="503"/>
      <c r="S627" s="504"/>
      <c r="T627" s="504"/>
      <c r="U627" s="504"/>
      <c r="V627" s="504"/>
    </row>
    <row r="628" spans="1:22" x14ac:dyDescent="0.2">
      <c r="A628" s="500"/>
      <c r="B628" s="500"/>
      <c r="C628" s="221"/>
      <c r="D628" s="221"/>
      <c r="E628" s="221"/>
      <c r="F628" s="221"/>
      <c r="H628" s="221"/>
      <c r="I628" s="221"/>
      <c r="J628" s="502"/>
      <c r="K628" s="221"/>
      <c r="L628" s="500"/>
      <c r="M628" s="221"/>
      <c r="N628" s="221"/>
      <c r="O628" s="221"/>
      <c r="P628" s="502"/>
      <c r="Q628" s="503"/>
      <c r="R628" s="503"/>
      <c r="S628" s="504"/>
      <c r="T628" s="504"/>
      <c r="U628" s="504"/>
      <c r="V628" s="504"/>
    </row>
    <row r="629" spans="1:22" x14ac:dyDescent="0.2">
      <c r="A629" s="500"/>
      <c r="B629" s="500"/>
      <c r="C629" s="221"/>
      <c r="D629" s="221"/>
      <c r="E629" s="221"/>
      <c r="F629" s="221"/>
      <c r="H629" s="221"/>
      <c r="I629" s="221"/>
      <c r="J629" s="502"/>
      <c r="K629" s="221"/>
      <c r="L629" s="500"/>
      <c r="M629" s="221"/>
      <c r="N629" s="221"/>
      <c r="O629" s="221"/>
      <c r="P629" s="502"/>
      <c r="Q629" s="503"/>
      <c r="R629" s="503"/>
      <c r="S629" s="504"/>
      <c r="T629" s="504"/>
      <c r="U629" s="504"/>
      <c r="V629" s="504"/>
    </row>
    <row r="630" spans="1:22" x14ac:dyDescent="0.2">
      <c r="A630" s="500"/>
      <c r="B630" s="500"/>
      <c r="C630" s="221"/>
      <c r="D630" s="221"/>
      <c r="E630" s="221"/>
      <c r="F630" s="221"/>
      <c r="H630" s="221"/>
      <c r="I630" s="221"/>
      <c r="J630" s="502"/>
      <c r="K630" s="221"/>
      <c r="L630" s="500"/>
      <c r="M630" s="221"/>
      <c r="N630" s="221"/>
      <c r="O630" s="221"/>
      <c r="P630" s="502"/>
      <c r="Q630" s="503"/>
      <c r="R630" s="503"/>
      <c r="S630" s="504"/>
      <c r="T630" s="504"/>
      <c r="U630" s="504"/>
      <c r="V630" s="504"/>
    </row>
    <row r="631" spans="1:22" x14ac:dyDescent="0.2">
      <c r="A631" s="500"/>
      <c r="B631" s="500"/>
      <c r="C631" s="221"/>
      <c r="D631" s="221"/>
      <c r="E631" s="221"/>
      <c r="F631" s="221"/>
      <c r="H631" s="221"/>
      <c r="I631" s="221"/>
      <c r="J631" s="502"/>
      <c r="K631" s="221"/>
      <c r="L631" s="500"/>
      <c r="M631" s="221"/>
      <c r="N631" s="221"/>
      <c r="O631" s="221"/>
      <c r="P631" s="502"/>
      <c r="Q631" s="503"/>
      <c r="R631" s="503"/>
      <c r="S631" s="504"/>
      <c r="T631" s="504"/>
      <c r="U631" s="504"/>
      <c r="V631" s="504"/>
    </row>
    <row r="632" spans="1:22" x14ac:dyDescent="0.2">
      <c r="A632" s="500"/>
      <c r="B632" s="500"/>
      <c r="C632" s="221"/>
      <c r="D632" s="221"/>
      <c r="E632" s="221"/>
      <c r="F632" s="221"/>
      <c r="H632" s="221"/>
      <c r="I632" s="221"/>
      <c r="J632" s="502"/>
      <c r="K632" s="221"/>
      <c r="L632" s="500"/>
      <c r="M632" s="221"/>
      <c r="N632" s="221"/>
      <c r="O632" s="221"/>
      <c r="P632" s="502"/>
      <c r="Q632" s="503"/>
      <c r="R632" s="503"/>
      <c r="S632" s="504"/>
      <c r="T632" s="504"/>
      <c r="U632" s="504"/>
      <c r="V632" s="504"/>
    </row>
    <row r="633" spans="1:22" x14ac:dyDescent="0.2">
      <c r="A633" s="500"/>
      <c r="B633" s="500"/>
      <c r="C633" s="221"/>
      <c r="D633" s="221"/>
      <c r="E633" s="221"/>
      <c r="F633" s="221"/>
      <c r="H633" s="221"/>
      <c r="I633" s="221"/>
      <c r="J633" s="502"/>
      <c r="K633" s="221"/>
      <c r="L633" s="500"/>
      <c r="M633" s="221"/>
      <c r="N633" s="221"/>
      <c r="O633" s="221"/>
      <c r="P633" s="502"/>
      <c r="Q633" s="503"/>
      <c r="R633" s="503"/>
      <c r="S633" s="504"/>
      <c r="T633" s="504"/>
      <c r="U633" s="504"/>
      <c r="V633" s="504"/>
    </row>
    <row r="634" spans="1:22" x14ac:dyDescent="0.2">
      <c r="A634" s="500"/>
      <c r="B634" s="500"/>
      <c r="C634" s="221"/>
      <c r="D634" s="221"/>
      <c r="E634" s="221"/>
      <c r="F634" s="221"/>
      <c r="H634" s="221"/>
      <c r="I634" s="221"/>
      <c r="J634" s="502"/>
      <c r="K634" s="221"/>
      <c r="L634" s="500"/>
      <c r="M634" s="221"/>
      <c r="N634" s="221"/>
      <c r="O634" s="221"/>
      <c r="P634" s="502"/>
      <c r="Q634" s="503"/>
      <c r="R634" s="503"/>
      <c r="S634" s="504"/>
      <c r="T634" s="504"/>
      <c r="U634" s="504"/>
      <c r="V634" s="504"/>
    </row>
    <row r="635" spans="1:22" x14ac:dyDescent="0.2">
      <c r="A635" s="500"/>
      <c r="B635" s="500"/>
      <c r="C635" s="221"/>
      <c r="D635" s="221"/>
      <c r="E635" s="221"/>
      <c r="F635" s="221"/>
      <c r="H635" s="221"/>
      <c r="I635" s="221"/>
      <c r="J635" s="502"/>
      <c r="K635" s="221"/>
      <c r="L635" s="500"/>
      <c r="M635" s="221"/>
      <c r="N635" s="221"/>
      <c r="O635" s="221"/>
      <c r="P635" s="502"/>
      <c r="Q635" s="503"/>
      <c r="R635" s="503"/>
      <c r="S635" s="504"/>
      <c r="T635" s="504"/>
      <c r="U635" s="504"/>
      <c r="V635" s="504"/>
    </row>
    <row r="636" spans="1:22" x14ac:dyDescent="0.2">
      <c r="A636" s="500"/>
      <c r="B636" s="500"/>
      <c r="C636" s="221"/>
      <c r="D636" s="221"/>
      <c r="E636" s="221"/>
      <c r="F636" s="221"/>
      <c r="H636" s="221"/>
      <c r="I636" s="221"/>
      <c r="J636" s="502"/>
      <c r="K636" s="221"/>
      <c r="L636" s="500"/>
      <c r="M636" s="221"/>
      <c r="N636" s="221"/>
      <c r="O636" s="221"/>
      <c r="P636" s="502"/>
      <c r="Q636" s="503"/>
      <c r="R636" s="503"/>
      <c r="S636" s="504"/>
      <c r="T636" s="504"/>
      <c r="U636" s="504"/>
      <c r="V636" s="504"/>
    </row>
    <row r="637" spans="1:22" x14ac:dyDescent="0.2">
      <c r="A637" s="500"/>
      <c r="B637" s="500"/>
      <c r="C637" s="221"/>
      <c r="D637" s="221"/>
      <c r="E637" s="221"/>
      <c r="F637" s="221"/>
      <c r="H637" s="221"/>
      <c r="I637" s="221"/>
      <c r="J637" s="502"/>
      <c r="K637" s="221"/>
      <c r="L637" s="500"/>
      <c r="M637" s="221"/>
      <c r="N637" s="221"/>
      <c r="O637" s="221"/>
      <c r="P637" s="502"/>
      <c r="Q637" s="503"/>
      <c r="R637" s="503"/>
      <c r="S637" s="504"/>
      <c r="T637" s="504"/>
      <c r="U637" s="504"/>
      <c r="V637" s="504"/>
    </row>
    <row r="638" spans="1:22" x14ac:dyDescent="0.2">
      <c r="A638" s="500"/>
      <c r="B638" s="500"/>
      <c r="C638" s="221"/>
      <c r="D638" s="221"/>
      <c r="E638" s="221"/>
      <c r="F638" s="221"/>
      <c r="H638" s="221"/>
      <c r="I638" s="221"/>
      <c r="J638" s="502"/>
      <c r="K638" s="221"/>
      <c r="L638" s="500"/>
      <c r="M638" s="221"/>
      <c r="N638" s="221"/>
      <c r="O638" s="221"/>
      <c r="P638" s="502"/>
      <c r="Q638" s="503"/>
      <c r="R638" s="503"/>
      <c r="S638" s="504"/>
      <c r="T638" s="504"/>
      <c r="U638" s="504"/>
      <c r="V638" s="504"/>
    </row>
    <row r="639" spans="1:22" x14ac:dyDescent="0.2">
      <c r="A639" s="500"/>
      <c r="B639" s="500"/>
      <c r="C639" s="221"/>
      <c r="D639" s="221"/>
      <c r="E639" s="221"/>
      <c r="F639" s="221"/>
      <c r="H639" s="221"/>
      <c r="I639" s="221"/>
      <c r="J639" s="502"/>
      <c r="K639" s="221"/>
      <c r="L639" s="500"/>
      <c r="M639" s="221"/>
      <c r="N639" s="221"/>
      <c r="O639" s="221"/>
      <c r="P639" s="502"/>
      <c r="Q639" s="503"/>
      <c r="R639" s="503"/>
      <c r="S639" s="504"/>
      <c r="T639" s="504"/>
      <c r="U639" s="504"/>
      <c r="V639" s="504"/>
    </row>
    <row r="640" spans="1:22" x14ac:dyDescent="0.2">
      <c r="A640" s="500"/>
      <c r="B640" s="500"/>
      <c r="C640" s="221"/>
      <c r="D640" s="221"/>
      <c r="E640" s="221"/>
      <c r="F640" s="221"/>
      <c r="H640" s="221"/>
      <c r="I640" s="221"/>
      <c r="J640" s="502"/>
      <c r="K640" s="221"/>
      <c r="L640" s="500"/>
      <c r="M640" s="221"/>
      <c r="N640" s="221"/>
      <c r="O640" s="221"/>
      <c r="P640" s="502"/>
      <c r="Q640" s="503"/>
      <c r="R640" s="503"/>
      <c r="S640" s="504"/>
      <c r="T640" s="504"/>
      <c r="U640" s="504"/>
      <c r="V640" s="504"/>
    </row>
    <row r="641" spans="1:22" x14ac:dyDescent="0.2">
      <c r="A641" s="500"/>
      <c r="B641" s="500"/>
      <c r="C641" s="221"/>
      <c r="D641" s="221"/>
      <c r="E641" s="221"/>
      <c r="F641" s="221"/>
      <c r="H641" s="221"/>
      <c r="I641" s="221"/>
      <c r="J641" s="502"/>
      <c r="K641" s="221"/>
      <c r="L641" s="500"/>
      <c r="M641" s="221"/>
      <c r="N641" s="221"/>
      <c r="O641" s="221"/>
      <c r="P641" s="502"/>
      <c r="Q641" s="503"/>
      <c r="R641" s="503"/>
      <c r="S641" s="504"/>
      <c r="T641" s="504"/>
      <c r="U641" s="504"/>
      <c r="V641" s="504"/>
    </row>
    <row r="642" spans="1:22" x14ac:dyDescent="0.2">
      <c r="A642" s="500"/>
      <c r="B642" s="500"/>
      <c r="C642" s="221"/>
      <c r="D642" s="221"/>
      <c r="E642" s="221"/>
      <c r="F642" s="221"/>
      <c r="H642" s="221"/>
      <c r="I642" s="221"/>
      <c r="J642" s="502"/>
      <c r="K642" s="221"/>
      <c r="L642" s="500"/>
      <c r="M642" s="221"/>
      <c r="N642" s="221"/>
      <c r="O642" s="221"/>
      <c r="P642" s="502"/>
      <c r="Q642" s="503"/>
      <c r="R642" s="503"/>
      <c r="S642" s="504"/>
      <c r="T642" s="504"/>
      <c r="U642" s="504"/>
      <c r="V642" s="504"/>
    </row>
    <row r="643" spans="1:22" x14ac:dyDescent="0.2">
      <c r="A643" s="500"/>
      <c r="B643" s="500"/>
      <c r="C643" s="221"/>
      <c r="D643" s="221"/>
      <c r="E643" s="221"/>
      <c r="F643" s="221"/>
      <c r="H643" s="221"/>
      <c r="I643" s="221"/>
      <c r="J643" s="502"/>
      <c r="K643" s="221"/>
      <c r="L643" s="500"/>
      <c r="M643" s="221"/>
      <c r="N643" s="221"/>
      <c r="O643" s="221"/>
      <c r="P643" s="502"/>
      <c r="Q643" s="503"/>
      <c r="R643" s="503"/>
      <c r="S643" s="504"/>
      <c r="T643" s="504"/>
      <c r="U643" s="504"/>
      <c r="V643" s="504"/>
    </row>
    <row r="644" spans="1:22" x14ac:dyDescent="0.2">
      <c r="A644" s="500"/>
      <c r="B644" s="500"/>
      <c r="C644" s="221"/>
      <c r="D644" s="221"/>
      <c r="E644" s="221"/>
      <c r="F644" s="221"/>
      <c r="H644" s="221"/>
      <c r="I644" s="221"/>
      <c r="J644" s="502"/>
      <c r="K644" s="221"/>
      <c r="L644" s="500"/>
      <c r="M644" s="221"/>
      <c r="N644" s="221"/>
      <c r="O644" s="221"/>
      <c r="P644" s="502"/>
      <c r="Q644" s="503"/>
      <c r="R644" s="503"/>
      <c r="S644" s="504"/>
      <c r="T644" s="504"/>
      <c r="U644" s="504"/>
      <c r="V644" s="504"/>
    </row>
    <row r="645" spans="1:22" x14ac:dyDescent="0.2">
      <c r="A645" s="500"/>
      <c r="B645" s="500"/>
      <c r="C645" s="221"/>
      <c r="D645" s="221"/>
      <c r="E645" s="221"/>
      <c r="F645" s="221"/>
      <c r="H645" s="221"/>
      <c r="I645" s="221"/>
      <c r="J645" s="502"/>
      <c r="K645" s="221"/>
      <c r="L645" s="500"/>
      <c r="M645" s="221"/>
      <c r="N645" s="221"/>
      <c r="O645" s="221"/>
      <c r="P645" s="502"/>
      <c r="Q645" s="503"/>
      <c r="R645" s="503"/>
      <c r="S645" s="504"/>
      <c r="T645" s="504"/>
      <c r="U645" s="504"/>
      <c r="V645" s="504"/>
    </row>
    <row r="646" spans="1:22" x14ac:dyDescent="0.2">
      <c r="A646" s="500"/>
      <c r="B646" s="500"/>
      <c r="C646" s="221"/>
      <c r="D646" s="221"/>
      <c r="E646" s="221"/>
      <c r="F646" s="221"/>
      <c r="H646" s="221"/>
      <c r="I646" s="221"/>
      <c r="J646" s="502"/>
      <c r="K646" s="221"/>
      <c r="L646" s="500"/>
      <c r="M646" s="221"/>
      <c r="N646" s="221"/>
      <c r="O646" s="221"/>
      <c r="P646" s="502"/>
      <c r="Q646" s="503"/>
      <c r="R646" s="503"/>
      <c r="S646" s="504"/>
      <c r="T646" s="504"/>
      <c r="U646" s="504"/>
      <c r="V646" s="504"/>
    </row>
    <row r="647" spans="1:22" x14ac:dyDescent="0.2">
      <c r="A647" s="500"/>
      <c r="B647" s="500"/>
      <c r="C647" s="221"/>
      <c r="D647" s="221"/>
      <c r="E647" s="221"/>
      <c r="F647" s="221"/>
      <c r="H647" s="221"/>
      <c r="I647" s="221"/>
      <c r="J647" s="502"/>
      <c r="K647" s="221"/>
      <c r="L647" s="500"/>
      <c r="M647" s="221"/>
      <c r="N647" s="221"/>
      <c r="O647" s="221"/>
      <c r="P647" s="502"/>
      <c r="Q647" s="503"/>
      <c r="R647" s="503"/>
      <c r="S647" s="504"/>
      <c r="T647" s="504"/>
      <c r="U647" s="504"/>
      <c r="V647" s="504"/>
    </row>
    <row r="648" spans="1:22" x14ac:dyDescent="0.2">
      <c r="A648" s="500"/>
      <c r="B648" s="500"/>
      <c r="C648" s="221"/>
      <c r="D648" s="221"/>
      <c r="E648" s="221"/>
      <c r="F648" s="221"/>
      <c r="H648" s="221"/>
      <c r="I648" s="221"/>
      <c r="J648" s="502"/>
      <c r="K648" s="221"/>
      <c r="L648" s="500"/>
      <c r="M648" s="221"/>
      <c r="N648" s="221"/>
      <c r="O648" s="221"/>
      <c r="P648" s="502"/>
      <c r="Q648" s="503"/>
      <c r="R648" s="503"/>
      <c r="S648" s="504"/>
      <c r="T648" s="504"/>
      <c r="U648" s="504"/>
      <c r="V648" s="504"/>
    </row>
    <row r="649" spans="1:22" x14ac:dyDescent="0.2">
      <c r="A649" s="500"/>
      <c r="B649" s="500"/>
      <c r="C649" s="221"/>
      <c r="D649" s="221"/>
      <c r="E649" s="221"/>
      <c r="F649" s="221"/>
      <c r="H649" s="221"/>
      <c r="I649" s="221"/>
      <c r="J649" s="502"/>
      <c r="K649" s="221"/>
      <c r="L649" s="500"/>
      <c r="M649" s="221"/>
      <c r="N649" s="221"/>
      <c r="O649" s="221"/>
      <c r="P649" s="502"/>
      <c r="Q649" s="503"/>
      <c r="R649" s="503"/>
      <c r="S649" s="504"/>
      <c r="T649" s="504"/>
      <c r="U649" s="504"/>
      <c r="V649" s="504"/>
    </row>
    <row r="650" spans="1:22" x14ac:dyDescent="0.2">
      <c r="A650" s="500"/>
      <c r="B650" s="500"/>
      <c r="C650" s="221"/>
      <c r="D650" s="221"/>
      <c r="E650" s="221"/>
      <c r="F650" s="221"/>
      <c r="H650" s="221"/>
      <c r="I650" s="221"/>
      <c r="J650" s="502"/>
      <c r="K650" s="221"/>
      <c r="L650" s="500"/>
      <c r="M650" s="221"/>
      <c r="N650" s="221"/>
      <c r="O650" s="221"/>
      <c r="P650" s="502"/>
      <c r="Q650" s="503"/>
      <c r="R650" s="503"/>
      <c r="S650" s="504"/>
      <c r="T650" s="504"/>
      <c r="U650" s="504"/>
      <c r="V650" s="504"/>
    </row>
    <row r="651" spans="1:22" x14ac:dyDescent="0.2">
      <c r="A651" s="500"/>
      <c r="B651" s="500"/>
      <c r="C651" s="221"/>
      <c r="D651" s="221"/>
      <c r="E651" s="221"/>
      <c r="F651" s="221"/>
      <c r="H651" s="221"/>
      <c r="I651" s="221"/>
      <c r="J651" s="502"/>
      <c r="K651" s="221"/>
      <c r="L651" s="500"/>
      <c r="M651" s="221"/>
      <c r="N651" s="221"/>
      <c r="O651" s="221"/>
      <c r="P651" s="502"/>
      <c r="Q651" s="503"/>
      <c r="R651" s="503"/>
      <c r="S651" s="504"/>
      <c r="T651" s="504"/>
      <c r="U651" s="504"/>
      <c r="V651" s="504"/>
    </row>
    <row r="652" spans="1:22" x14ac:dyDescent="0.2">
      <c r="A652" s="500"/>
      <c r="B652" s="500"/>
      <c r="C652" s="221"/>
      <c r="D652" s="221"/>
      <c r="E652" s="221"/>
      <c r="F652" s="221"/>
      <c r="H652" s="221"/>
      <c r="I652" s="221"/>
      <c r="J652" s="502"/>
      <c r="K652" s="221"/>
      <c r="L652" s="500"/>
      <c r="M652" s="221"/>
      <c r="N652" s="221"/>
      <c r="O652" s="221"/>
      <c r="P652" s="502"/>
      <c r="Q652" s="503"/>
      <c r="R652" s="503"/>
      <c r="S652" s="504"/>
      <c r="T652" s="504"/>
      <c r="U652" s="504"/>
      <c r="V652" s="504"/>
    </row>
    <row r="653" spans="1:22" x14ac:dyDescent="0.2">
      <c r="A653" s="500"/>
      <c r="B653" s="500"/>
      <c r="C653" s="221"/>
      <c r="D653" s="221"/>
      <c r="E653" s="221"/>
      <c r="F653" s="221"/>
      <c r="H653" s="221"/>
      <c r="I653" s="221"/>
      <c r="J653" s="502"/>
      <c r="K653" s="221"/>
      <c r="L653" s="500"/>
      <c r="M653" s="221"/>
      <c r="N653" s="221"/>
      <c r="O653" s="221"/>
      <c r="P653" s="502"/>
      <c r="Q653" s="503"/>
      <c r="R653" s="503"/>
      <c r="S653" s="504"/>
      <c r="T653" s="504"/>
      <c r="U653" s="504"/>
      <c r="V653" s="504"/>
    </row>
    <row r="654" spans="1:22" x14ac:dyDescent="0.2">
      <c r="A654" s="500"/>
      <c r="B654" s="500"/>
      <c r="C654" s="221"/>
      <c r="D654" s="221"/>
      <c r="E654" s="221"/>
      <c r="F654" s="221"/>
      <c r="H654" s="221"/>
      <c r="I654" s="221"/>
      <c r="J654" s="502"/>
      <c r="K654" s="221"/>
      <c r="L654" s="500"/>
      <c r="M654" s="221"/>
      <c r="N654" s="221"/>
      <c r="O654" s="221"/>
      <c r="P654" s="502"/>
      <c r="Q654" s="503"/>
      <c r="R654" s="503"/>
      <c r="S654" s="504"/>
      <c r="T654" s="504"/>
      <c r="U654" s="504"/>
      <c r="V654" s="504"/>
    </row>
    <row r="655" spans="1:22" x14ac:dyDescent="0.2">
      <c r="A655" s="500"/>
      <c r="B655" s="500"/>
      <c r="C655" s="221"/>
      <c r="D655" s="221"/>
      <c r="E655" s="221"/>
      <c r="F655" s="221"/>
      <c r="H655" s="221"/>
      <c r="I655" s="221"/>
      <c r="J655" s="502"/>
      <c r="K655" s="221"/>
      <c r="L655" s="500"/>
      <c r="M655" s="221"/>
      <c r="N655" s="221"/>
      <c r="O655" s="221"/>
      <c r="P655" s="502"/>
      <c r="Q655" s="503"/>
      <c r="R655" s="503"/>
      <c r="S655" s="504"/>
      <c r="T655" s="504"/>
      <c r="U655" s="504"/>
      <c r="V655" s="504"/>
    </row>
    <row r="656" spans="1:22" x14ac:dyDescent="0.2">
      <c r="A656" s="500"/>
      <c r="B656" s="500"/>
      <c r="C656" s="221"/>
      <c r="D656" s="221"/>
      <c r="E656" s="221"/>
      <c r="F656" s="221"/>
      <c r="H656" s="221"/>
      <c r="I656" s="221"/>
      <c r="J656" s="502"/>
      <c r="K656" s="221"/>
      <c r="L656" s="500"/>
      <c r="M656" s="221"/>
      <c r="N656" s="221"/>
      <c r="O656" s="221"/>
      <c r="P656" s="502"/>
      <c r="Q656" s="503"/>
      <c r="R656" s="503"/>
      <c r="S656" s="504"/>
      <c r="T656" s="504"/>
      <c r="U656" s="504"/>
      <c r="V656" s="504"/>
    </row>
    <row r="657" spans="1:22" x14ac:dyDescent="0.2">
      <c r="A657" s="500"/>
      <c r="B657" s="500"/>
      <c r="C657" s="221"/>
      <c r="D657" s="221"/>
      <c r="E657" s="221"/>
      <c r="F657" s="221"/>
      <c r="H657" s="221"/>
      <c r="I657" s="221"/>
      <c r="J657" s="502"/>
      <c r="K657" s="221"/>
      <c r="L657" s="500"/>
      <c r="M657" s="221"/>
      <c r="N657" s="221"/>
      <c r="O657" s="221"/>
      <c r="P657" s="502"/>
      <c r="Q657" s="503"/>
      <c r="R657" s="503"/>
      <c r="S657" s="504"/>
      <c r="T657" s="504"/>
      <c r="U657" s="504"/>
      <c r="V657" s="504"/>
    </row>
    <row r="658" spans="1:22" x14ac:dyDescent="0.2">
      <c r="A658" s="500"/>
      <c r="B658" s="500"/>
      <c r="C658" s="221"/>
      <c r="D658" s="221"/>
      <c r="E658" s="221"/>
      <c r="F658" s="221"/>
      <c r="H658" s="221"/>
      <c r="I658" s="221"/>
      <c r="J658" s="502"/>
      <c r="K658" s="221"/>
      <c r="L658" s="500"/>
      <c r="M658" s="221"/>
      <c r="N658" s="221"/>
      <c r="O658" s="221"/>
      <c r="P658" s="502"/>
      <c r="Q658" s="503"/>
      <c r="R658" s="503"/>
      <c r="S658" s="504"/>
      <c r="T658" s="504"/>
      <c r="U658" s="504"/>
      <c r="V658" s="504"/>
    </row>
    <row r="659" spans="1:22" x14ac:dyDescent="0.2">
      <c r="A659" s="500"/>
      <c r="B659" s="500"/>
      <c r="C659" s="221"/>
      <c r="D659" s="221"/>
      <c r="E659" s="221"/>
      <c r="F659" s="221"/>
      <c r="H659" s="221"/>
      <c r="I659" s="221"/>
      <c r="J659" s="502"/>
      <c r="K659" s="221"/>
      <c r="L659" s="500"/>
      <c r="M659" s="221"/>
      <c r="N659" s="221"/>
      <c r="O659" s="221"/>
      <c r="P659" s="502"/>
      <c r="Q659" s="503"/>
      <c r="R659" s="503"/>
      <c r="S659" s="504"/>
      <c r="T659" s="504"/>
      <c r="U659" s="504"/>
      <c r="V659" s="504"/>
    </row>
    <row r="660" spans="1:22" x14ac:dyDescent="0.2">
      <c r="A660" s="500"/>
      <c r="B660" s="500"/>
      <c r="C660" s="221"/>
      <c r="D660" s="221"/>
      <c r="E660" s="221"/>
      <c r="F660" s="221"/>
      <c r="H660" s="221"/>
      <c r="I660" s="221"/>
      <c r="J660" s="502"/>
      <c r="K660" s="221"/>
      <c r="L660" s="500"/>
      <c r="M660" s="221"/>
      <c r="N660" s="221"/>
      <c r="O660" s="221"/>
      <c r="P660" s="502"/>
      <c r="Q660" s="503"/>
      <c r="R660" s="503"/>
      <c r="S660" s="504"/>
      <c r="T660" s="504"/>
      <c r="U660" s="504"/>
      <c r="V660" s="504"/>
    </row>
    <row r="661" spans="1:22" x14ac:dyDescent="0.2">
      <c r="A661" s="500"/>
      <c r="B661" s="500"/>
      <c r="C661" s="221"/>
      <c r="D661" s="221"/>
      <c r="E661" s="221"/>
      <c r="F661" s="221"/>
      <c r="H661" s="221"/>
      <c r="I661" s="221"/>
      <c r="J661" s="502"/>
      <c r="K661" s="221"/>
      <c r="L661" s="500"/>
      <c r="M661" s="221"/>
      <c r="N661" s="221"/>
      <c r="O661" s="221"/>
      <c r="P661" s="502"/>
      <c r="Q661" s="503"/>
      <c r="R661" s="503"/>
      <c r="S661" s="504"/>
      <c r="T661" s="504"/>
      <c r="U661" s="504"/>
      <c r="V661" s="504"/>
    </row>
    <row r="662" spans="1:22" x14ac:dyDescent="0.2">
      <c r="A662" s="500"/>
      <c r="B662" s="500"/>
      <c r="C662" s="221"/>
      <c r="D662" s="221"/>
      <c r="E662" s="221"/>
      <c r="F662" s="221"/>
      <c r="H662" s="221"/>
      <c r="I662" s="221"/>
      <c r="J662" s="502"/>
      <c r="K662" s="221"/>
      <c r="L662" s="500"/>
      <c r="M662" s="221"/>
      <c r="N662" s="221"/>
      <c r="O662" s="221"/>
      <c r="P662" s="502"/>
      <c r="Q662" s="503"/>
      <c r="R662" s="503"/>
      <c r="S662" s="504"/>
      <c r="T662" s="504"/>
      <c r="U662" s="504"/>
      <c r="V662" s="504"/>
    </row>
    <row r="663" spans="1:22" x14ac:dyDescent="0.2">
      <c r="A663" s="500"/>
      <c r="B663" s="500"/>
      <c r="C663" s="221"/>
      <c r="D663" s="221"/>
      <c r="E663" s="221"/>
      <c r="F663" s="221"/>
      <c r="H663" s="221"/>
      <c r="I663" s="221"/>
      <c r="J663" s="502"/>
      <c r="K663" s="221"/>
      <c r="L663" s="500"/>
      <c r="M663" s="221"/>
      <c r="N663" s="221"/>
      <c r="O663" s="221"/>
      <c r="P663" s="502"/>
      <c r="Q663" s="503"/>
      <c r="R663" s="503"/>
      <c r="S663" s="504"/>
      <c r="T663" s="504"/>
      <c r="U663" s="504"/>
      <c r="V663" s="504"/>
    </row>
    <row r="664" spans="1:22" x14ac:dyDescent="0.2">
      <c r="A664" s="500"/>
      <c r="B664" s="500"/>
      <c r="C664" s="221"/>
      <c r="D664" s="221"/>
      <c r="E664" s="221"/>
      <c r="F664" s="221"/>
      <c r="H664" s="221"/>
      <c r="I664" s="221"/>
      <c r="J664" s="502"/>
      <c r="K664" s="221"/>
      <c r="L664" s="500"/>
      <c r="M664" s="221"/>
      <c r="N664" s="221"/>
      <c r="O664" s="221"/>
      <c r="P664" s="502"/>
      <c r="Q664" s="503"/>
      <c r="R664" s="503"/>
      <c r="S664" s="504"/>
      <c r="T664" s="504"/>
      <c r="U664" s="504"/>
      <c r="V664" s="504"/>
    </row>
    <row r="665" spans="1:22" x14ac:dyDescent="0.2">
      <c r="A665" s="500"/>
      <c r="B665" s="500"/>
      <c r="C665" s="221"/>
      <c r="D665" s="221"/>
      <c r="E665" s="221"/>
      <c r="F665" s="221"/>
      <c r="H665" s="221"/>
      <c r="I665" s="221"/>
      <c r="J665" s="502"/>
      <c r="K665" s="221"/>
      <c r="L665" s="500"/>
      <c r="M665" s="221"/>
      <c r="N665" s="221"/>
      <c r="O665" s="221"/>
      <c r="P665" s="502"/>
      <c r="Q665" s="503"/>
      <c r="R665" s="503"/>
      <c r="S665" s="504"/>
      <c r="T665" s="504"/>
      <c r="U665" s="504"/>
      <c r="V665" s="504"/>
    </row>
    <row r="666" spans="1:22" x14ac:dyDescent="0.2">
      <c r="A666" s="500"/>
      <c r="B666" s="500"/>
      <c r="C666" s="221"/>
      <c r="D666" s="221"/>
      <c r="E666" s="221"/>
      <c r="F666" s="221"/>
      <c r="H666" s="221"/>
      <c r="I666" s="221"/>
      <c r="J666" s="502"/>
      <c r="K666" s="221"/>
      <c r="L666" s="500"/>
      <c r="M666" s="221"/>
      <c r="N666" s="221"/>
      <c r="O666" s="221"/>
      <c r="P666" s="502"/>
      <c r="Q666" s="503"/>
      <c r="R666" s="503"/>
      <c r="S666" s="504"/>
      <c r="T666" s="504"/>
      <c r="U666" s="504"/>
      <c r="V666" s="504"/>
    </row>
    <row r="667" spans="1:22" x14ac:dyDescent="0.2">
      <c r="A667" s="500"/>
      <c r="B667" s="500"/>
      <c r="C667" s="221"/>
      <c r="D667" s="221"/>
      <c r="E667" s="221"/>
      <c r="F667" s="221"/>
      <c r="H667" s="221"/>
      <c r="I667" s="221"/>
      <c r="J667" s="502"/>
      <c r="K667" s="221"/>
      <c r="L667" s="500"/>
      <c r="M667" s="221"/>
      <c r="N667" s="221"/>
      <c r="O667" s="221"/>
      <c r="P667" s="502"/>
      <c r="Q667" s="503"/>
      <c r="R667" s="503"/>
      <c r="S667" s="504"/>
      <c r="T667" s="504"/>
      <c r="U667" s="504"/>
      <c r="V667" s="504"/>
    </row>
    <row r="668" spans="1:22" x14ac:dyDescent="0.2">
      <c r="A668" s="500"/>
      <c r="B668" s="500"/>
      <c r="C668" s="221"/>
      <c r="D668" s="221"/>
      <c r="E668" s="221"/>
      <c r="F668" s="221"/>
      <c r="H668" s="221"/>
      <c r="I668" s="221"/>
      <c r="J668" s="502"/>
      <c r="K668" s="221"/>
      <c r="L668" s="500"/>
      <c r="M668" s="221"/>
      <c r="N668" s="221"/>
      <c r="O668" s="221"/>
      <c r="P668" s="502"/>
      <c r="Q668" s="503"/>
      <c r="R668" s="503"/>
      <c r="S668" s="504"/>
      <c r="T668" s="504"/>
      <c r="U668" s="504"/>
      <c r="V668" s="504"/>
    </row>
    <row r="669" spans="1:22" x14ac:dyDescent="0.2">
      <c r="A669" s="500"/>
      <c r="B669" s="500"/>
      <c r="C669" s="221"/>
      <c r="D669" s="221"/>
      <c r="E669" s="221"/>
      <c r="F669" s="221"/>
      <c r="H669" s="221"/>
      <c r="I669" s="221"/>
      <c r="J669" s="502"/>
      <c r="K669" s="221"/>
      <c r="L669" s="500"/>
      <c r="M669" s="221"/>
      <c r="N669" s="221"/>
      <c r="O669" s="221"/>
      <c r="P669" s="502"/>
      <c r="Q669" s="503"/>
      <c r="R669" s="503"/>
      <c r="S669" s="504"/>
      <c r="T669" s="504"/>
      <c r="U669" s="504"/>
      <c r="V669" s="504"/>
    </row>
    <row r="670" spans="1:22" x14ac:dyDescent="0.2">
      <c r="A670" s="500"/>
      <c r="B670" s="500"/>
      <c r="C670" s="221"/>
      <c r="D670" s="221"/>
      <c r="E670" s="221"/>
      <c r="F670" s="221"/>
      <c r="H670" s="221"/>
      <c r="I670" s="221"/>
      <c r="J670" s="502"/>
      <c r="K670" s="221"/>
      <c r="L670" s="500"/>
      <c r="M670" s="221"/>
      <c r="N670" s="221"/>
      <c r="O670" s="221"/>
      <c r="P670" s="502"/>
      <c r="Q670" s="503"/>
      <c r="R670" s="503"/>
      <c r="S670" s="504"/>
      <c r="T670" s="504"/>
      <c r="U670" s="504"/>
      <c r="V670" s="504"/>
    </row>
    <row r="671" spans="1:22" x14ac:dyDescent="0.2">
      <c r="A671" s="500"/>
      <c r="B671" s="500"/>
      <c r="C671" s="221"/>
      <c r="D671" s="221"/>
      <c r="E671" s="221"/>
      <c r="F671" s="221"/>
      <c r="H671" s="221"/>
      <c r="I671" s="221"/>
      <c r="J671" s="502"/>
      <c r="K671" s="221"/>
      <c r="L671" s="500"/>
      <c r="M671" s="221"/>
      <c r="N671" s="221"/>
      <c r="O671" s="221"/>
      <c r="P671" s="502"/>
      <c r="Q671" s="503"/>
      <c r="R671" s="503"/>
      <c r="S671" s="504"/>
      <c r="T671" s="504"/>
      <c r="U671" s="504"/>
      <c r="V671" s="504"/>
    </row>
    <row r="672" spans="1:22" x14ac:dyDescent="0.2">
      <c r="A672" s="500"/>
      <c r="B672" s="500"/>
      <c r="C672" s="221"/>
      <c r="D672" s="221"/>
      <c r="E672" s="221"/>
      <c r="F672" s="221"/>
      <c r="H672" s="221"/>
      <c r="I672" s="221"/>
      <c r="J672" s="502"/>
      <c r="K672" s="221"/>
      <c r="L672" s="500"/>
      <c r="M672" s="221"/>
      <c r="N672" s="221"/>
      <c r="O672" s="221"/>
      <c r="P672" s="502"/>
      <c r="Q672" s="503"/>
      <c r="R672" s="503"/>
      <c r="S672" s="504"/>
      <c r="T672" s="504"/>
      <c r="U672" s="504"/>
      <c r="V672" s="504"/>
    </row>
    <row r="673" spans="1:22" x14ac:dyDescent="0.2">
      <c r="A673" s="500"/>
      <c r="B673" s="500"/>
      <c r="C673" s="221"/>
      <c r="D673" s="221"/>
      <c r="E673" s="221"/>
      <c r="F673" s="221"/>
      <c r="H673" s="221"/>
      <c r="I673" s="221"/>
      <c r="J673" s="502"/>
      <c r="K673" s="221"/>
      <c r="L673" s="500"/>
      <c r="M673" s="221"/>
      <c r="N673" s="221"/>
      <c r="O673" s="221"/>
      <c r="P673" s="502"/>
      <c r="Q673" s="503"/>
      <c r="R673" s="503"/>
      <c r="S673" s="504"/>
      <c r="T673" s="504"/>
      <c r="U673" s="504"/>
      <c r="V673" s="504"/>
    </row>
    <row r="674" spans="1:22" x14ac:dyDescent="0.2">
      <c r="A674" s="500"/>
      <c r="B674" s="500"/>
      <c r="C674" s="221"/>
      <c r="D674" s="221"/>
      <c r="E674" s="221"/>
      <c r="F674" s="221"/>
      <c r="H674" s="221"/>
      <c r="I674" s="221"/>
      <c r="J674" s="502"/>
      <c r="K674" s="221"/>
      <c r="L674" s="500"/>
      <c r="M674" s="221"/>
      <c r="N674" s="221"/>
      <c r="O674" s="221"/>
      <c r="P674" s="502"/>
      <c r="Q674" s="503"/>
      <c r="R674" s="503"/>
      <c r="S674" s="504"/>
      <c r="T674" s="504"/>
      <c r="U674" s="504"/>
      <c r="V674" s="504"/>
    </row>
    <row r="675" spans="1:22" x14ac:dyDescent="0.2">
      <c r="A675" s="500"/>
      <c r="B675" s="500"/>
      <c r="C675" s="221"/>
      <c r="D675" s="221"/>
      <c r="E675" s="221"/>
      <c r="F675" s="221"/>
      <c r="H675" s="221"/>
      <c r="I675" s="221"/>
      <c r="J675" s="502"/>
      <c r="K675" s="221"/>
      <c r="L675" s="500"/>
      <c r="M675" s="221"/>
      <c r="N675" s="221"/>
      <c r="O675" s="221"/>
      <c r="P675" s="502"/>
      <c r="Q675" s="503"/>
      <c r="R675" s="503"/>
      <c r="S675" s="504"/>
      <c r="T675" s="504"/>
      <c r="U675" s="504"/>
      <c r="V675" s="504"/>
    </row>
    <row r="676" spans="1:22" x14ac:dyDescent="0.2">
      <c r="A676" s="500"/>
      <c r="B676" s="500"/>
      <c r="C676" s="221"/>
      <c r="D676" s="221"/>
      <c r="E676" s="221"/>
      <c r="F676" s="221"/>
      <c r="H676" s="221"/>
      <c r="I676" s="221"/>
      <c r="J676" s="502"/>
      <c r="K676" s="221"/>
      <c r="L676" s="500"/>
      <c r="M676" s="221"/>
      <c r="N676" s="221"/>
      <c r="O676" s="221"/>
      <c r="P676" s="502"/>
      <c r="Q676" s="503"/>
      <c r="R676" s="503"/>
      <c r="S676" s="504"/>
      <c r="T676" s="504"/>
      <c r="U676" s="504"/>
      <c r="V676" s="504"/>
    </row>
    <row r="677" spans="1:22" x14ac:dyDescent="0.2">
      <c r="A677" s="500"/>
      <c r="B677" s="500"/>
      <c r="C677" s="221"/>
      <c r="D677" s="221"/>
      <c r="E677" s="221"/>
      <c r="F677" s="221"/>
      <c r="H677" s="221"/>
      <c r="I677" s="221"/>
      <c r="J677" s="502"/>
      <c r="K677" s="221"/>
      <c r="L677" s="500"/>
      <c r="M677" s="221"/>
      <c r="N677" s="221"/>
      <c r="O677" s="221"/>
      <c r="P677" s="502"/>
      <c r="Q677" s="503"/>
      <c r="R677" s="503"/>
      <c r="S677" s="504"/>
      <c r="T677" s="504"/>
      <c r="U677" s="504"/>
      <c r="V677" s="504"/>
    </row>
    <row r="678" spans="1:22" x14ac:dyDescent="0.2">
      <c r="A678" s="500"/>
      <c r="B678" s="500"/>
      <c r="C678" s="221"/>
      <c r="D678" s="221"/>
      <c r="E678" s="221"/>
      <c r="F678" s="221"/>
      <c r="H678" s="221"/>
      <c r="I678" s="221"/>
      <c r="J678" s="502"/>
      <c r="K678" s="221"/>
      <c r="L678" s="500"/>
      <c r="M678" s="221"/>
      <c r="N678" s="221"/>
      <c r="O678" s="221"/>
      <c r="P678" s="502"/>
      <c r="Q678" s="503"/>
      <c r="R678" s="503"/>
      <c r="S678" s="504"/>
      <c r="T678" s="504"/>
      <c r="U678" s="504"/>
      <c r="V678" s="504"/>
    </row>
    <row r="679" spans="1:22" x14ac:dyDescent="0.2">
      <c r="A679" s="500"/>
      <c r="B679" s="500"/>
      <c r="C679" s="221"/>
      <c r="D679" s="221"/>
      <c r="E679" s="221"/>
      <c r="F679" s="221"/>
      <c r="H679" s="221"/>
      <c r="I679" s="221"/>
      <c r="J679" s="502"/>
      <c r="K679" s="221"/>
      <c r="L679" s="500"/>
      <c r="M679" s="221"/>
      <c r="N679" s="221"/>
      <c r="O679" s="221"/>
      <c r="P679" s="502"/>
      <c r="Q679" s="503"/>
      <c r="R679" s="503"/>
      <c r="S679" s="504"/>
      <c r="T679" s="504"/>
      <c r="U679" s="504"/>
      <c r="V679" s="504"/>
    </row>
    <row r="680" spans="1:22" x14ac:dyDescent="0.2">
      <c r="A680" s="500"/>
      <c r="B680" s="500"/>
      <c r="C680" s="221"/>
      <c r="D680" s="221"/>
      <c r="E680" s="221"/>
      <c r="F680" s="221"/>
      <c r="H680" s="221"/>
      <c r="I680" s="221"/>
      <c r="J680" s="502"/>
      <c r="K680" s="221"/>
      <c r="L680" s="500"/>
      <c r="M680" s="221"/>
      <c r="N680" s="221"/>
      <c r="O680" s="221"/>
      <c r="P680" s="502"/>
      <c r="Q680" s="503"/>
      <c r="R680" s="503"/>
      <c r="S680" s="504"/>
      <c r="T680" s="504"/>
      <c r="U680" s="504"/>
      <c r="V680" s="504"/>
    </row>
    <row r="681" spans="1:22" x14ac:dyDescent="0.2">
      <c r="A681" s="500"/>
      <c r="B681" s="500"/>
      <c r="C681" s="221"/>
      <c r="D681" s="221"/>
      <c r="E681" s="221"/>
      <c r="F681" s="221"/>
      <c r="H681" s="221"/>
      <c r="I681" s="221"/>
      <c r="J681" s="502"/>
      <c r="K681" s="221"/>
      <c r="L681" s="500"/>
      <c r="M681" s="221"/>
      <c r="N681" s="221"/>
      <c r="O681" s="221"/>
      <c r="P681" s="502"/>
      <c r="Q681" s="503"/>
      <c r="R681" s="503"/>
      <c r="S681" s="504"/>
      <c r="T681" s="504"/>
      <c r="U681" s="504"/>
      <c r="V681" s="504"/>
    </row>
    <row r="682" spans="1:22" x14ac:dyDescent="0.2">
      <c r="A682" s="500"/>
      <c r="B682" s="500"/>
      <c r="C682" s="221"/>
      <c r="D682" s="221"/>
      <c r="E682" s="221"/>
      <c r="F682" s="221"/>
      <c r="H682" s="221"/>
      <c r="I682" s="221"/>
      <c r="J682" s="502"/>
      <c r="K682" s="221"/>
      <c r="L682" s="500"/>
      <c r="M682" s="221"/>
      <c r="N682" s="221"/>
      <c r="O682" s="221"/>
      <c r="P682" s="502"/>
      <c r="Q682" s="503"/>
      <c r="R682" s="503"/>
      <c r="S682" s="504"/>
      <c r="T682" s="504"/>
      <c r="U682" s="504"/>
      <c r="V682" s="504"/>
    </row>
    <row r="683" spans="1:22" x14ac:dyDescent="0.2">
      <c r="A683" s="500"/>
      <c r="B683" s="500"/>
      <c r="C683" s="221"/>
      <c r="D683" s="221"/>
      <c r="E683" s="221"/>
      <c r="F683" s="221"/>
      <c r="H683" s="221"/>
      <c r="I683" s="221"/>
      <c r="J683" s="502"/>
      <c r="K683" s="221"/>
      <c r="L683" s="500"/>
      <c r="M683" s="221"/>
      <c r="N683" s="221"/>
      <c r="O683" s="221"/>
      <c r="P683" s="502"/>
      <c r="Q683" s="503"/>
      <c r="R683" s="503"/>
      <c r="S683" s="504"/>
      <c r="T683" s="504"/>
      <c r="U683" s="504"/>
      <c r="V683" s="504"/>
    </row>
    <row r="684" spans="1:22" x14ac:dyDescent="0.2">
      <c r="A684" s="500"/>
      <c r="B684" s="500"/>
      <c r="C684" s="221"/>
      <c r="D684" s="221"/>
      <c r="E684" s="221"/>
      <c r="F684" s="221"/>
      <c r="H684" s="221"/>
      <c r="I684" s="221"/>
      <c r="J684" s="502"/>
      <c r="K684" s="221"/>
      <c r="L684" s="500"/>
      <c r="M684" s="221"/>
      <c r="N684" s="221"/>
      <c r="O684" s="221"/>
      <c r="P684" s="502"/>
      <c r="Q684" s="503"/>
      <c r="R684" s="503"/>
      <c r="S684" s="504"/>
      <c r="T684" s="504"/>
      <c r="U684" s="504"/>
      <c r="V684" s="504"/>
    </row>
    <row r="685" spans="1:22" x14ac:dyDescent="0.2">
      <c r="A685" s="500"/>
      <c r="B685" s="500"/>
      <c r="C685" s="221"/>
      <c r="D685" s="221"/>
      <c r="E685" s="221"/>
      <c r="F685" s="221"/>
      <c r="H685" s="221"/>
      <c r="I685" s="221"/>
      <c r="J685" s="502"/>
      <c r="K685" s="221"/>
      <c r="L685" s="500"/>
      <c r="M685" s="221"/>
      <c r="N685" s="221"/>
      <c r="O685" s="221"/>
      <c r="P685" s="502"/>
      <c r="Q685" s="503"/>
      <c r="R685" s="503"/>
      <c r="S685" s="504"/>
      <c r="T685" s="504"/>
      <c r="U685" s="504"/>
      <c r="V685" s="504"/>
    </row>
    <row r="686" spans="1:22" x14ac:dyDescent="0.2">
      <c r="A686" s="500"/>
      <c r="B686" s="500"/>
      <c r="C686" s="221"/>
      <c r="D686" s="221"/>
      <c r="E686" s="221"/>
      <c r="F686" s="221"/>
      <c r="H686" s="221"/>
      <c r="I686" s="221"/>
      <c r="J686" s="502"/>
      <c r="K686" s="221"/>
      <c r="L686" s="500"/>
      <c r="M686" s="221"/>
      <c r="N686" s="221"/>
      <c r="O686" s="221"/>
      <c r="P686" s="502"/>
      <c r="Q686" s="503"/>
      <c r="R686" s="503"/>
      <c r="S686" s="504"/>
      <c r="T686" s="504"/>
      <c r="U686" s="504"/>
      <c r="V686" s="504"/>
    </row>
    <row r="687" spans="1:22" x14ac:dyDescent="0.2">
      <c r="A687" s="500"/>
      <c r="B687" s="500"/>
      <c r="C687" s="221"/>
      <c r="D687" s="221"/>
      <c r="E687" s="221"/>
      <c r="F687" s="221"/>
      <c r="H687" s="221"/>
      <c r="I687" s="221"/>
      <c r="J687" s="502"/>
      <c r="K687" s="221"/>
      <c r="L687" s="500"/>
      <c r="M687" s="221"/>
      <c r="N687" s="221"/>
      <c r="O687" s="221"/>
      <c r="P687" s="502"/>
      <c r="Q687" s="503"/>
      <c r="R687" s="503"/>
      <c r="S687" s="504"/>
      <c r="T687" s="504"/>
      <c r="U687" s="504"/>
      <c r="V687" s="504"/>
    </row>
    <row r="688" spans="1:22" x14ac:dyDescent="0.2">
      <c r="A688" s="500"/>
      <c r="B688" s="500"/>
      <c r="C688" s="221"/>
      <c r="D688" s="221"/>
      <c r="E688" s="221"/>
      <c r="F688" s="221"/>
      <c r="H688" s="221"/>
      <c r="I688" s="221"/>
      <c r="J688" s="502"/>
      <c r="K688" s="221"/>
      <c r="L688" s="500"/>
      <c r="M688" s="221"/>
      <c r="N688" s="221"/>
      <c r="O688" s="221"/>
      <c r="P688" s="502"/>
      <c r="Q688" s="503"/>
      <c r="R688" s="503"/>
      <c r="S688" s="504"/>
      <c r="T688" s="504"/>
      <c r="U688" s="504"/>
      <c r="V688" s="504"/>
    </row>
    <row r="689" spans="1:22" x14ac:dyDescent="0.2">
      <c r="A689" s="500"/>
      <c r="B689" s="500"/>
      <c r="C689" s="221"/>
      <c r="D689" s="221"/>
      <c r="E689" s="221"/>
      <c r="F689" s="221"/>
      <c r="H689" s="221"/>
      <c r="I689" s="221"/>
      <c r="J689" s="502"/>
      <c r="K689" s="221"/>
      <c r="L689" s="500"/>
      <c r="M689" s="221"/>
      <c r="N689" s="221"/>
      <c r="O689" s="221"/>
      <c r="P689" s="502"/>
      <c r="Q689" s="503"/>
      <c r="R689" s="503"/>
      <c r="S689" s="504"/>
      <c r="T689" s="504"/>
      <c r="U689" s="504"/>
      <c r="V689" s="504"/>
    </row>
    <row r="690" spans="1:22" x14ac:dyDescent="0.2">
      <c r="A690" s="500"/>
      <c r="B690" s="500"/>
      <c r="C690" s="221"/>
      <c r="D690" s="221"/>
      <c r="E690" s="221"/>
      <c r="F690" s="221"/>
      <c r="H690" s="221"/>
      <c r="I690" s="221"/>
      <c r="J690" s="502"/>
      <c r="K690" s="221"/>
      <c r="L690" s="500"/>
      <c r="M690" s="221"/>
      <c r="N690" s="221"/>
      <c r="O690" s="221"/>
      <c r="P690" s="502"/>
      <c r="Q690" s="503"/>
      <c r="R690" s="503"/>
      <c r="S690" s="504"/>
      <c r="T690" s="504"/>
      <c r="U690" s="504"/>
      <c r="V690" s="504"/>
    </row>
    <row r="691" spans="1:22" x14ac:dyDescent="0.2">
      <c r="A691" s="500"/>
      <c r="B691" s="500"/>
      <c r="C691" s="221"/>
      <c r="D691" s="221"/>
      <c r="E691" s="221"/>
      <c r="F691" s="221"/>
      <c r="H691" s="221"/>
      <c r="I691" s="221"/>
      <c r="J691" s="502"/>
      <c r="K691" s="221"/>
      <c r="L691" s="500"/>
      <c r="M691" s="221"/>
      <c r="N691" s="221"/>
      <c r="O691" s="221"/>
      <c r="P691" s="502"/>
      <c r="Q691" s="503"/>
      <c r="R691" s="503"/>
      <c r="S691" s="504"/>
      <c r="T691" s="504"/>
      <c r="U691" s="504"/>
      <c r="V691" s="504"/>
    </row>
    <row r="692" spans="1:22" x14ac:dyDescent="0.2">
      <c r="A692" s="500"/>
      <c r="B692" s="500"/>
      <c r="C692" s="221"/>
      <c r="D692" s="221"/>
      <c r="E692" s="221"/>
      <c r="F692" s="221"/>
      <c r="H692" s="221"/>
      <c r="I692" s="221"/>
      <c r="J692" s="502"/>
      <c r="K692" s="221"/>
      <c r="L692" s="500"/>
      <c r="M692" s="221"/>
      <c r="N692" s="221"/>
      <c r="O692" s="221"/>
      <c r="P692" s="502"/>
      <c r="Q692" s="503"/>
      <c r="R692" s="503"/>
      <c r="S692" s="504"/>
      <c r="T692" s="504"/>
      <c r="U692" s="504"/>
      <c r="V692" s="504"/>
    </row>
    <row r="693" spans="1:22" x14ac:dyDescent="0.2">
      <c r="A693" s="500"/>
      <c r="B693" s="500"/>
      <c r="C693" s="221"/>
      <c r="D693" s="221"/>
      <c r="E693" s="221"/>
      <c r="F693" s="221"/>
      <c r="H693" s="221"/>
      <c r="I693" s="221"/>
      <c r="J693" s="502"/>
      <c r="K693" s="221"/>
      <c r="L693" s="500"/>
      <c r="M693" s="221"/>
      <c r="N693" s="221"/>
      <c r="O693" s="221"/>
      <c r="P693" s="502"/>
      <c r="Q693" s="503"/>
      <c r="R693" s="503"/>
      <c r="S693" s="504"/>
      <c r="T693" s="504"/>
      <c r="U693" s="504"/>
      <c r="V693" s="504"/>
    </row>
    <row r="694" spans="1:22" x14ac:dyDescent="0.2">
      <c r="A694" s="500"/>
      <c r="B694" s="500"/>
      <c r="C694" s="221"/>
      <c r="D694" s="221"/>
      <c r="E694" s="221"/>
      <c r="F694" s="221"/>
      <c r="H694" s="221"/>
      <c r="I694" s="221"/>
      <c r="J694" s="502"/>
      <c r="K694" s="221"/>
      <c r="L694" s="500"/>
      <c r="M694" s="221"/>
      <c r="N694" s="221"/>
      <c r="O694" s="221"/>
      <c r="P694" s="502"/>
      <c r="Q694" s="503"/>
      <c r="R694" s="503"/>
      <c r="S694" s="504"/>
      <c r="T694" s="504"/>
      <c r="U694" s="504"/>
      <c r="V694" s="504"/>
    </row>
    <row r="695" spans="1:22" x14ac:dyDescent="0.2">
      <c r="A695" s="500"/>
      <c r="B695" s="500"/>
      <c r="C695" s="221"/>
      <c r="D695" s="221"/>
      <c r="E695" s="221"/>
      <c r="F695" s="221"/>
      <c r="H695" s="221"/>
      <c r="I695" s="221"/>
      <c r="J695" s="502"/>
      <c r="K695" s="221"/>
      <c r="L695" s="500"/>
      <c r="M695" s="221"/>
      <c r="N695" s="221"/>
      <c r="O695" s="221"/>
      <c r="P695" s="502"/>
      <c r="Q695" s="503"/>
      <c r="R695" s="503"/>
      <c r="S695" s="504"/>
      <c r="T695" s="504"/>
      <c r="U695" s="504"/>
      <c r="V695" s="504"/>
    </row>
    <row r="696" spans="1:22" x14ac:dyDescent="0.2">
      <c r="A696" s="500"/>
      <c r="B696" s="500"/>
      <c r="C696" s="221"/>
      <c r="D696" s="221"/>
      <c r="E696" s="221"/>
      <c r="F696" s="221"/>
      <c r="H696" s="221"/>
      <c r="I696" s="221"/>
      <c r="J696" s="502"/>
      <c r="K696" s="221"/>
      <c r="L696" s="500"/>
      <c r="M696" s="221"/>
      <c r="N696" s="221"/>
      <c r="O696" s="221"/>
      <c r="P696" s="502"/>
      <c r="Q696" s="503"/>
      <c r="R696" s="503"/>
      <c r="S696" s="504"/>
      <c r="T696" s="504"/>
      <c r="U696" s="504"/>
      <c r="V696" s="504"/>
    </row>
    <row r="697" spans="1:22" x14ac:dyDescent="0.2">
      <c r="A697" s="500"/>
      <c r="B697" s="500"/>
      <c r="C697" s="221"/>
      <c r="D697" s="221"/>
      <c r="E697" s="221"/>
      <c r="F697" s="221"/>
      <c r="H697" s="221"/>
      <c r="I697" s="221"/>
      <c r="J697" s="502"/>
      <c r="K697" s="221"/>
      <c r="L697" s="500"/>
      <c r="M697" s="221"/>
      <c r="N697" s="221"/>
      <c r="O697" s="221"/>
      <c r="P697" s="502"/>
      <c r="Q697" s="503"/>
      <c r="R697" s="503"/>
      <c r="S697" s="504"/>
      <c r="T697" s="504"/>
      <c r="U697" s="504"/>
      <c r="V697" s="504"/>
    </row>
    <row r="698" spans="1:22" x14ac:dyDescent="0.2">
      <c r="A698" s="500"/>
      <c r="B698" s="500"/>
      <c r="C698" s="221"/>
      <c r="D698" s="221"/>
      <c r="E698" s="221"/>
      <c r="F698" s="221"/>
      <c r="H698" s="221"/>
      <c r="I698" s="221"/>
      <c r="J698" s="502"/>
      <c r="K698" s="221"/>
      <c r="L698" s="500"/>
      <c r="M698" s="221"/>
      <c r="N698" s="221"/>
      <c r="O698" s="221"/>
      <c r="P698" s="502"/>
      <c r="Q698" s="503"/>
      <c r="R698" s="503"/>
      <c r="S698" s="504"/>
      <c r="T698" s="504"/>
      <c r="U698" s="504"/>
      <c r="V698" s="504"/>
    </row>
    <row r="699" spans="1:22" x14ac:dyDescent="0.2">
      <c r="A699" s="500"/>
      <c r="B699" s="500"/>
      <c r="C699" s="221"/>
      <c r="D699" s="221"/>
      <c r="E699" s="221"/>
      <c r="F699" s="221"/>
      <c r="H699" s="221"/>
      <c r="I699" s="221"/>
      <c r="J699" s="502"/>
      <c r="K699" s="221"/>
      <c r="L699" s="500"/>
      <c r="M699" s="221"/>
      <c r="N699" s="221"/>
      <c r="O699" s="221"/>
      <c r="P699" s="502"/>
      <c r="Q699" s="503"/>
      <c r="R699" s="503"/>
      <c r="S699" s="504"/>
      <c r="T699" s="504"/>
      <c r="U699" s="504"/>
      <c r="V699" s="504"/>
    </row>
    <row r="700" spans="1:22" x14ac:dyDescent="0.2">
      <c r="A700" s="500"/>
      <c r="B700" s="500"/>
      <c r="C700" s="221"/>
      <c r="D700" s="221"/>
      <c r="E700" s="221"/>
      <c r="F700" s="221"/>
      <c r="H700" s="221"/>
      <c r="I700" s="221"/>
      <c r="J700" s="502"/>
      <c r="K700" s="221"/>
      <c r="L700" s="500"/>
      <c r="M700" s="221"/>
      <c r="N700" s="221"/>
      <c r="O700" s="221"/>
      <c r="P700" s="502"/>
      <c r="Q700" s="503"/>
      <c r="R700" s="503"/>
      <c r="S700" s="504"/>
      <c r="T700" s="504"/>
      <c r="U700" s="504"/>
      <c r="V700" s="504"/>
    </row>
    <row r="701" spans="1:22" x14ac:dyDescent="0.2">
      <c r="A701" s="500"/>
      <c r="B701" s="500"/>
      <c r="C701" s="221"/>
      <c r="D701" s="221"/>
      <c r="E701" s="221"/>
      <c r="F701" s="221"/>
      <c r="H701" s="221"/>
      <c r="I701" s="221"/>
      <c r="J701" s="502"/>
      <c r="K701" s="221"/>
      <c r="L701" s="500"/>
      <c r="M701" s="221"/>
      <c r="N701" s="221"/>
      <c r="O701" s="221"/>
      <c r="P701" s="502"/>
      <c r="Q701" s="503"/>
      <c r="R701" s="503"/>
      <c r="S701" s="504"/>
      <c r="T701" s="504"/>
      <c r="U701" s="504"/>
      <c r="V701" s="504"/>
    </row>
    <row r="702" spans="1:22" x14ac:dyDescent="0.2">
      <c r="A702" s="500"/>
      <c r="B702" s="500"/>
      <c r="C702" s="221"/>
      <c r="D702" s="221"/>
      <c r="E702" s="221"/>
      <c r="F702" s="221"/>
      <c r="H702" s="221"/>
      <c r="I702" s="221"/>
      <c r="J702" s="502"/>
      <c r="K702" s="221"/>
      <c r="L702" s="500"/>
      <c r="M702" s="221"/>
      <c r="N702" s="221"/>
      <c r="O702" s="221"/>
      <c r="P702" s="502"/>
      <c r="Q702" s="503"/>
      <c r="R702" s="503"/>
      <c r="S702" s="504"/>
      <c r="T702" s="504"/>
      <c r="U702" s="504"/>
      <c r="V702" s="504"/>
    </row>
    <row r="703" spans="1:22" x14ac:dyDescent="0.2">
      <c r="A703" s="500"/>
      <c r="B703" s="500"/>
      <c r="C703" s="221"/>
      <c r="D703" s="221"/>
      <c r="E703" s="221"/>
      <c r="F703" s="221"/>
      <c r="H703" s="221"/>
      <c r="I703" s="221"/>
      <c r="J703" s="502"/>
      <c r="K703" s="221"/>
      <c r="L703" s="500"/>
      <c r="M703" s="221"/>
      <c r="N703" s="221"/>
      <c r="O703" s="221"/>
      <c r="P703" s="502"/>
      <c r="Q703" s="503"/>
      <c r="R703" s="503"/>
      <c r="S703" s="504"/>
      <c r="T703" s="504"/>
      <c r="U703" s="504"/>
      <c r="V703" s="504"/>
    </row>
    <row r="704" spans="1:22" x14ac:dyDescent="0.2">
      <c r="A704" s="500"/>
      <c r="B704" s="500"/>
      <c r="C704" s="221"/>
      <c r="D704" s="221"/>
      <c r="E704" s="221"/>
      <c r="F704" s="221"/>
      <c r="H704" s="221"/>
      <c r="I704" s="221"/>
      <c r="J704" s="502"/>
      <c r="K704" s="221"/>
      <c r="L704" s="500"/>
      <c r="M704" s="221"/>
      <c r="N704" s="221"/>
      <c r="O704" s="221"/>
      <c r="P704" s="502"/>
      <c r="Q704" s="503"/>
      <c r="R704" s="503"/>
      <c r="S704" s="504"/>
      <c r="T704" s="504"/>
      <c r="U704" s="504"/>
      <c r="V704" s="504"/>
    </row>
    <row r="705" spans="1:22" x14ac:dyDescent="0.2">
      <c r="A705" s="500"/>
      <c r="B705" s="500"/>
      <c r="C705" s="221"/>
      <c r="D705" s="221"/>
      <c r="E705" s="221"/>
      <c r="F705" s="221"/>
      <c r="H705" s="221"/>
      <c r="I705" s="221"/>
      <c r="J705" s="502"/>
      <c r="K705" s="221"/>
      <c r="L705" s="500"/>
      <c r="M705" s="221"/>
      <c r="N705" s="221"/>
      <c r="O705" s="221"/>
      <c r="P705" s="502"/>
      <c r="Q705" s="503"/>
      <c r="R705" s="503"/>
      <c r="S705" s="504"/>
      <c r="T705" s="504"/>
      <c r="U705" s="504"/>
      <c r="V705" s="504"/>
    </row>
    <row r="706" spans="1:22" x14ac:dyDescent="0.2">
      <c r="A706" s="500"/>
      <c r="B706" s="500"/>
      <c r="C706" s="221"/>
      <c r="D706" s="221"/>
      <c r="E706" s="221"/>
      <c r="F706" s="221"/>
      <c r="H706" s="221"/>
      <c r="I706" s="221"/>
      <c r="J706" s="502"/>
      <c r="K706" s="221"/>
      <c r="L706" s="500"/>
      <c r="M706" s="221"/>
      <c r="N706" s="221"/>
      <c r="O706" s="221"/>
      <c r="P706" s="502"/>
      <c r="Q706" s="503"/>
      <c r="R706" s="503"/>
      <c r="S706" s="504"/>
      <c r="T706" s="504"/>
      <c r="U706" s="504"/>
      <c r="V706" s="504"/>
    </row>
    <row r="707" spans="1:22" x14ac:dyDescent="0.2">
      <c r="A707" s="500"/>
      <c r="B707" s="500"/>
      <c r="C707" s="221"/>
      <c r="D707" s="221"/>
      <c r="E707" s="221"/>
      <c r="F707" s="221"/>
      <c r="H707" s="221"/>
      <c r="I707" s="221"/>
      <c r="J707" s="502"/>
      <c r="K707" s="221"/>
      <c r="L707" s="500"/>
      <c r="M707" s="221"/>
      <c r="N707" s="221"/>
      <c r="O707" s="221"/>
      <c r="P707" s="502"/>
      <c r="Q707" s="503"/>
      <c r="R707" s="503"/>
      <c r="S707" s="504"/>
      <c r="T707" s="504"/>
      <c r="U707" s="504"/>
      <c r="V707" s="504"/>
    </row>
    <row r="708" spans="1:22" x14ac:dyDescent="0.2">
      <c r="A708" s="500"/>
      <c r="B708" s="500"/>
      <c r="C708" s="221"/>
      <c r="D708" s="221"/>
      <c r="E708" s="221"/>
      <c r="F708" s="221"/>
      <c r="H708" s="221"/>
      <c r="I708" s="221"/>
      <c r="J708" s="502"/>
      <c r="K708" s="221"/>
      <c r="L708" s="500"/>
      <c r="M708" s="221"/>
      <c r="N708" s="221"/>
      <c r="O708" s="221"/>
      <c r="P708" s="502"/>
      <c r="Q708" s="503"/>
      <c r="R708" s="503"/>
      <c r="S708" s="504"/>
      <c r="T708" s="504"/>
      <c r="U708" s="504"/>
      <c r="V708" s="504"/>
    </row>
    <row r="709" spans="1:22" x14ac:dyDescent="0.2">
      <c r="A709" s="500"/>
      <c r="B709" s="500"/>
      <c r="C709" s="221"/>
      <c r="D709" s="221"/>
      <c r="E709" s="221"/>
      <c r="F709" s="221"/>
      <c r="H709" s="221"/>
      <c r="I709" s="221"/>
      <c r="J709" s="502"/>
      <c r="K709" s="221"/>
      <c r="L709" s="500"/>
      <c r="M709" s="221"/>
      <c r="N709" s="221"/>
      <c r="O709" s="221"/>
      <c r="P709" s="502"/>
      <c r="Q709" s="503"/>
      <c r="R709" s="503"/>
      <c r="S709" s="504"/>
      <c r="T709" s="504"/>
      <c r="U709" s="504"/>
      <c r="V709" s="504"/>
    </row>
    <row r="710" spans="1:22" x14ac:dyDescent="0.2">
      <c r="A710" s="500"/>
      <c r="B710" s="500"/>
      <c r="C710" s="221"/>
      <c r="D710" s="221"/>
      <c r="E710" s="221"/>
      <c r="F710" s="221"/>
      <c r="H710" s="221"/>
      <c r="I710" s="221"/>
      <c r="J710" s="502"/>
      <c r="K710" s="221"/>
      <c r="L710" s="500"/>
      <c r="M710" s="221"/>
      <c r="N710" s="221"/>
      <c r="O710" s="221"/>
      <c r="P710" s="502"/>
      <c r="Q710" s="503"/>
      <c r="R710" s="503"/>
      <c r="S710" s="504"/>
      <c r="T710" s="504"/>
      <c r="U710" s="504"/>
      <c r="V710" s="504"/>
    </row>
    <row r="711" spans="1:22" x14ac:dyDescent="0.2">
      <c r="A711" s="500"/>
      <c r="B711" s="500"/>
      <c r="C711" s="221"/>
      <c r="D711" s="221"/>
      <c r="E711" s="221"/>
      <c r="F711" s="221"/>
      <c r="H711" s="221"/>
      <c r="I711" s="221"/>
      <c r="J711" s="502"/>
      <c r="K711" s="221"/>
      <c r="L711" s="500"/>
      <c r="M711" s="221"/>
      <c r="N711" s="221"/>
      <c r="O711" s="221"/>
      <c r="P711" s="502"/>
      <c r="Q711" s="503"/>
      <c r="R711" s="503"/>
      <c r="S711" s="504"/>
      <c r="T711" s="504"/>
      <c r="U711" s="504"/>
      <c r="V711" s="504"/>
    </row>
    <row r="712" spans="1:22" x14ac:dyDescent="0.2">
      <c r="A712" s="500"/>
      <c r="B712" s="500"/>
      <c r="C712" s="221"/>
      <c r="D712" s="221"/>
      <c r="E712" s="221"/>
      <c r="F712" s="221"/>
      <c r="H712" s="221"/>
      <c r="I712" s="221"/>
      <c r="J712" s="502"/>
      <c r="K712" s="221"/>
      <c r="L712" s="500"/>
      <c r="M712" s="221"/>
      <c r="N712" s="221"/>
      <c r="O712" s="221"/>
      <c r="P712" s="502"/>
      <c r="Q712" s="503"/>
      <c r="R712" s="503"/>
      <c r="S712" s="504"/>
      <c r="T712" s="504"/>
      <c r="U712" s="504"/>
      <c r="V712" s="504"/>
    </row>
    <row r="713" spans="1:22" x14ac:dyDescent="0.2">
      <c r="A713" s="500"/>
      <c r="B713" s="500"/>
      <c r="C713" s="221"/>
      <c r="D713" s="221"/>
      <c r="E713" s="221"/>
      <c r="F713" s="221"/>
      <c r="H713" s="221"/>
      <c r="I713" s="221"/>
      <c r="J713" s="502"/>
      <c r="K713" s="221"/>
      <c r="L713" s="500"/>
      <c r="M713" s="221"/>
      <c r="N713" s="221"/>
      <c r="O713" s="221"/>
      <c r="P713" s="502"/>
      <c r="Q713" s="503"/>
      <c r="R713" s="503"/>
      <c r="S713" s="504"/>
      <c r="T713" s="504"/>
      <c r="U713" s="504"/>
      <c r="V713" s="504"/>
    </row>
    <row r="714" spans="1:22" x14ac:dyDescent="0.2">
      <c r="A714" s="500"/>
      <c r="B714" s="500"/>
      <c r="C714" s="221"/>
      <c r="D714" s="221"/>
      <c r="E714" s="221"/>
      <c r="F714" s="221"/>
      <c r="H714" s="221"/>
      <c r="I714" s="221"/>
      <c r="J714" s="502"/>
      <c r="K714" s="221"/>
      <c r="L714" s="500"/>
      <c r="M714" s="221"/>
      <c r="N714" s="221"/>
      <c r="O714" s="221"/>
      <c r="P714" s="502"/>
      <c r="Q714" s="503"/>
      <c r="R714" s="503"/>
      <c r="S714" s="504"/>
      <c r="T714" s="504"/>
      <c r="U714" s="504"/>
      <c r="V714" s="504"/>
    </row>
    <row r="715" spans="1:22" x14ac:dyDescent="0.2">
      <c r="A715" s="500"/>
      <c r="B715" s="500"/>
      <c r="C715" s="221"/>
      <c r="D715" s="221"/>
      <c r="E715" s="221"/>
      <c r="F715" s="221"/>
      <c r="H715" s="221"/>
      <c r="I715" s="221"/>
      <c r="J715" s="502"/>
      <c r="K715" s="221"/>
      <c r="L715" s="500"/>
      <c r="M715" s="221"/>
      <c r="N715" s="221"/>
      <c r="O715" s="221"/>
      <c r="P715" s="502"/>
      <c r="Q715" s="503"/>
      <c r="R715" s="503"/>
      <c r="S715" s="504"/>
      <c r="T715" s="504"/>
      <c r="U715" s="504"/>
      <c r="V715" s="504"/>
    </row>
    <row r="716" spans="1:22" x14ac:dyDescent="0.2">
      <c r="A716" s="500"/>
      <c r="B716" s="500"/>
      <c r="C716" s="221"/>
      <c r="D716" s="221"/>
      <c r="E716" s="221"/>
      <c r="F716" s="221"/>
      <c r="H716" s="221"/>
      <c r="I716" s="221"/>
      <c r="J716" s="502"/>
      <c r="K716" s="221"/>
      <c r="L716" s="500"/>
      <c r="M716" s="221"/>
      <c r="N716" s="221"/>
      <c r="O716" s="221"/>
      <c r="P716" s="502"/>
      <c r="Q716" s="503"/>
      <c r="R716" s="503"/>
      <c r="S716" s="504"/>
      <c r="T716" s="504"/>
      <c r="U716" s="504"/>
      <c r="V716" s="504"/>
    </row>
    <row r="717" spans="1:22" x14ac:dyDescent="0.2">
      <c r="A717" s="500"/>
      <c r="B717" s="500"/>
      <c r="C717" s="221"/>
      <c r="D717" s="221"/>
      <c r="E717" s="221"/>
      <c r="F717" s="221"/>
      <c r="H717" s="221"/>
      <c r="I717" s="221"/>
      <c r="J717" s="502"/>
      <c r="K717" s="221"/>
      <c r="L717" s="500"/>
      <c r="M717" s="221"/>
      <c r="N717" s="221"/>
      <c r="O717" s="221"/>
      <c r="P717" s="502"/>
      <c r="Q717" s="503"/>
      <c r="R717" s="503"/>
      <c r="S717" s="504"/>
      <c r="T717" s="504"/>
      <c r="U717" s="504"/>
      <c r="V717" s="504"/>
    </row>
    <row r="718" spans="1:22" x14ac:dyDescent="0.2">
      <c r="A718" s="500"/>
      <c r="B718" s="500"/>
      <c r="C718" s="221"/>
      <c r="D718" s="221"/>
      <c r="E718" s="221"/>
      <c r="F718" s="221"/>
      <c r="H718" s="221"/>
      <c r="I718" s="221"/>
      <c r="J718" s="502"/>
      <c r="K718" s="221"/>
      <c r="L718" s="500"/>
      <c r="M718" s="221"/>
      <c r="N718" s="221"/>
      <c r="O718" s="221"/>
      <c r="P718" s="502"/>
      <c r="Q718" s="503"/>
      <c r="R718" s="503"/>
      <c r="S718" s="504"/>
      <c r="T718" s="504"/>
      <c r="U718" s="504"/>
      <c r="V718" s="504"/>
    </row>
    <row r="719" spans="1:22" x14ac:dyDescent="0.2">
      <c r="A719" s="500"/>
      <c r="B719" s="500"/>
      <c r="C719" s="221"/>
      <c r="D719" s="221"/>
      <c r="E719" s="221"/>
      <c r="F719" s="221"/>
      <c r="H719" s="221"/>
      <c r="I719" s="221"/>
      <c r="J719" s="502"/>
      <c r="K719" s="221"/>
      <c r="L719" s="500"/>
      <c r="M719" s="221"/>
      <c r="N719" s="221"/>
      <c r="O719" s="221"/>
      <c r="P719" s="502"/>
      <c r="Q719" s="503"/>
      <c r="R719" s="503"/>
      <c r="S719" s="504"/>
      <c r="T719" s="504"/>
      <c r="U719" s="504"/>
      <c r="V719" s="504"/>
    </row>
    <row r="720" spans="1:22" x14ac:dyDescent="0.2">
      <c r="A720" s="500"/>
      <c r="B720" s="500"/>
      <c r="C720" s="221"/>
      <c r="D720" s="221"/>
      <c r="E720" s="221"/>
      <c r="F720" s="221"/>
      <c r="H720" s="221"/>
      <c r="I720" s="221"/>
      <c r="J720" s="502"/>
      <c r="K720" s="221"/>
      <c r="L720" s="500"/>
      <c r="M720" s="221"/>
      <c r="N720" s="221"/>
      <c r="O720" s="221"/>
      <c r="P720" s="502"/>
      <c r="Q720" s="503"/>
      <c r="R720" s="503"/>
      <c r="S720" s="504"/>
      <c r="T720" s="504"/>
      <c r="U720" s="504"/>
      <c r="V720" s="504"/>
    </row>
    <row r="721" spans="1:22" x14ac:dyDescent="0.2">
      <c r="A721" s="500"/>
      <c r="B721" s="500"/>
      <c r="C721" s="221"/>
      <c r="D721" s="221"/>
      <c r="E721" s="221"/>
      <c r="F721" s="221"/>
      <c r="H721" s="221"/>
      <c r="I721" s="221"/>
      <c r="J721" s="502"/>
      <c r="K721" s="221"/>
      <c r="L721" s="500"/>
      <c r="M721" s="221"/>
      <c r="N721" s="221"/>
      <c r="O721" s="221"/>
      <c r="P721" s="502"/>
      <c r="Q721" s="503"/>
      <c r="R721" s="503"/>
      <c r="S721" s="504"/>
      <c r="T721" s="504"/>
      <c r="U721" s="504"/>
      <c r="V721" s="504"/>
    </row>
    <row r="722" spans="1:22" x14ac:dyDescent="0.2">
      <c r="A722" s="500"/>
      <c r="B722" s="500"/>
      <c r="C722" s="221"/>
      <c r="D722" s="221"/>
      <c r="E722" s="221"/>
      <c r="F722" s="221"/>
      <c r="H722" s="221"/>
      <c r="I722" s="221"/>
      <c r="J722" s="502"/>
      <c r="K722" s="221"/>
      <c r="L722" s="500"/>
      <c r="M722" s="221"/>
      <c r="N722" s="221"/>
      <c r="O722" s="221"/>
      <c r="P722" s="502"/>
      <c r="Q722" s="503"/>
      <c r="R722" s="503"/>
      <c r="S722" s="504"/>
      <c r="T722" s="504"/>
      <c r="U722" s="504"/>
      <c r="V722" s="504"/>
    </row>
    <row r="723" spans="1:22" x14ac:dyDescent="0.2">
      <c r="A723" s="500"/>
      <c r="B723" s="500"/>
      <c r="C723" s="221"/>
      <c r="D723" s="221"/>
      <c r="E723" s="221"/>
      <c r="F723" s="221"/>
      <c r="H723" s="221"/>
      <c r="I723" s="221"/>
      <c r="J723" s="502"/>
      <c r="K723" s="221"/>
      <c r="L723" s="500"/>
      <c r="M723" s="221"/>
      <c r="N723" s="221"/>
      <c r="O723" s="221"/>
      <c r="P723" s="502"/>
      <c r="Q723" s="503"/>
      <c r="R723" s="503"/>
      <c r="S723" s="504"/>
      <c r="T723" s="504"/>
      <c r="U723" s="504"/>
      <c r="V723" s="504"/>
    </row>
    <row r="724" spans="1:22" x14ac:dyDescent="0.2">
      <c r="A724" s="500"/>
      <c r="B724" s="500"/>
      <c r="C724" s="221"/>
      <c r="D724" s="221"/>
      <c r="E724" s="221"/>
      <c r="F724" s="221"/>
      <c r="H724" s="221"/>
      <c r="I724" s="221"/>
      <c r="J724" s="502"/>
      <c r="K724" s="221"/>
      <c r="L724" s="500"/>
      <c r="M724" s="221"/>
      <c r="N724" s="221"/>
      <c r="O724" s="221"/>
      <c r="P724" s="502"/>
      <c r="Q724" s="503"/>
      <c r="R724" s="503"/>
      <c r="S724" s="504"/>
      <c r="T724" s="504"/>
      <c r="U724" s="504"/>
      <c r="V724" s="504"/>
    </row>
    <row r="725" spans="1:22" x14ac:dyDescent="0.2">
      <c r="A725" s="500"/>
      <c r="B725" s="500"/>
      <c r="C725" s="221"/>
      <c r="D725" s="221"/>
      <c r="E725" s="221"/>
      <c r="F725" s="221"/>
      <c r="H725" s="221"/>
      <c r="I725" s="221"/>
      <c r="J725" s="502"/>
      <c r="K725" s="221"/>
      <c r="L725" s="500"/>
      <c r="M725" s="221"/>
      <c r="N725" s="221"/>
      <c r="O725" s="221"/>
      <c r="P725" s="502"/>
      <c r="Q725" s="503"/>
      <c r="R725" s="503"/>
      <c r="S725" s="504"/>
      <c r="T725" s="504"/>
      <c r="U725" s="504"/>
      <c r="V725" s="504"/>
    </row>
    <row r="726" spans="1:22" x14ac:dyDescent="0.2">
      <c r="A726" s="500"/>
      <c r="B726" s="500"/>
      <c r="C726" s="221"/>
      <c r="D726" s="221"/>
      <c r="E726" s="221"/>
      <c r="F726" s="221"/>
      <c r="H726" s="221"/>
      <c r="I726" s="221"/>
      <c r="J726" s="502"/>
      <c r="K726" s="221"/>
      <c r="L726" s="500"/>
      <c r="M726" s="221"/>
      <c r="N726" s="221"/>
      <c r="O726" s="221"/>
      <c r="P726" s="502"/>
      <c r="Q726" s="503"/>
      <c r="R726" s="503"/>
      <c r="S726" s="504"/>
      <c r="T726" s="504"/>
      <c r="U726" s="504"/>
      <c r="V726" s="504"/>
    </row>
    <row r="727" spans="1:22" x14ac:dyDescent="0.2">
      <c r="A727" s="500"/>
      <c r="B727" s="500"/>
      <c r="C727" s="221"/>
      <c r="D727" s="221"/>
      <c r="E727" s="221"/>
      <c r="F727" s="221"/>
      <c r="H727" s="221"/>
      <c r="I727" s="221"/>
      <c r="J727" s="502"/>
      <c r="K727" s="221"/>
      <c r="L727" s="500"/>
      <c r="M727" s="221"/>
      <c r="N727" s="221"/>
      <c r="O727" s="221"/>
      <c r="P727" s="502"/>
      <c r="Q727" s="503"/>
      <c r="R727" s="503"/>
      <c r="S727" s="504"/>
      <c r="T727" s="504"/>
      <c r="U727" s="504"/>
      <c r="V727" s="504"/>
    </row>
    <row r="728" spans="1:22" x14ac:dyDescent="0.2">
      <c r="A728" s="500"/>
      <c r="B728" s="500"/>
      <c r="C728" s="221"/>
      <c r="D728" s="221"/>
      <c r="E728" s="221"/>
      <c r="F728" s="221"/>
      <c r="H728" s="221"/>
      <c r="I728" s="221"/>
      <c r="J728" s="502"/>
      <c r="K728" s="221"/>
      <c r="L728" s="500"/>
      <c r="M728" s="221"/>
      <c r="N728" s="221"/>
      <c r="O728" s="221"/>
      <c r="P728" s="502"/>
      <c r="Q728" s="503"/>
      <c r="R728" s="503"/>
      <c r="S728" s="504"/>
      <c r="T728" s="504"/>
      <c r="U728" s="504"/>
      <c r="V728" s="504"/>
    </row>
    <row r="729" spans="1:22" x14ac:dyDescent="0.2">
      <c r="A729" s="500"/>
      <c r="B729" s="500"/>
      <c r="C729" s="221"/>
      <c r="D729" s="221"/>
      <c r="E729" s="221"/>
      <c r="F729" s="221"/>
      <c r="H729" s="221"/>
      <c r="I729" s="221"/>
      <c r="J729" s="502"/>
      <c r="K729" s="221"/>
      <c r="L729" s="500"/>
      <c r="M729" s="221"/>
      <c r="N729" s="221"/>
      <c r="O729" s="221"/>
      <c r="P729" s="502"/>
      <c r="Q729" s="503"/>
      <c r="R729" s="503"/>
      <c r="S729" s="504"/>
      <c r="T729" s="504"/>
      <c r="U729" s="504"/>
      <c r="V729" s="504"/>
    </row>
    <row r="730" spans="1:22" x14ac:dyDescent="0.2">
      <c r="A730" s="500"/>
      <c r="B730" s="500"/>
      <c r="C730" s="221"/>
      <c r="D730" s="221"/>
      <c r="E730" s="221"/>
      <c r="F730" s="221"/>
      <c r="H730" s="221"/>
      <c r="I730" s="221"/>
      <c r="J730" s="502"/>
      <c r="K730" s="221"/>
      <c r="L730" s="500"/>
      <c r="M730" s="221"/>
      <c r="N730" s="221"/>
      <c r="O730" s="221"/>
      <c r="P730" s="502"/>
      <c r="Q730" s="503"/>
      <c r="R730" s="503"/>
      <c r="S730" s="504"/>
      <c r="T730" s="504"/>
      <c r="U730" s="504"/>
      <c r="V730" s="504"/>
    </row>
    <row r="731" spans="1:22" x14ac:dyDescent="0.2">
      <c r="A731" s="500"/>
      <c r="B731" s="500"/>
      <c r="C731" s="221"/>
      <c r="D731" s="221"/>
      <c r="E731" s="221"/>
      <c r="F731" s="221"/>
      <c r="H731" s="221"/>
      <c r="I731" s="221"/>
      <c r="J731" s="502"/>
      <c r="K731" s="221"/>
      <c r="L731" s="500"/>
      <c r="M731" s="221"/>
      <c r="N731" s="221"/>
      <c r="O731" s="221"/>
      <c r="P731" s="502"/>
      <c r="Q731" s="503"/>
      <c r="R731" s="503"/>
      <c r="S731" s="504"/>
      <c r="T731" s="504"/>
      <c r="U731" s="504"/>
      <c r="V731" s="504"/>
    </row>
    <row r="732" spans="1:22" x14ac:dyDescent="0.2">
      <c r="A732" s="500"/>
      <c r="B732" s="500"/>
      <c r="C732" s="221"/>
      <c r="D732" s="221"/>
      <c r="E732" s="221"/>
      <c r="F732" s="221"/>
      <c r="H732" s="221"/>
      <c r="I732" s="221"/>
      <c r="J732" s="502"/>
      <c r="K732" s="221"/>
      <c r="L732" s="500"/>
      <c r="M732" s="221"/>
      <c r="N732" s="221"/>
      <c r="O732" s="221"/>
      <c r="P732" s="502"/>
      <c r="Q732" s="503"/>
      <c r="R732" s="503"/>
      <c r="S732" s="504"/>
      <c r="T732" s="504"/>
      <c r="U732" s="504"/>
      <c r="V732" s="504"/>
    </row>
    <row r="733" spans="1:22" x14ac:dyDescent="0.2">
      <c r="A733" s="500"/>
      <c r="B733" s="500"/>
      <c r="C733" s="221"/>
      <c r="D733" s="221"/>
      <c r="E733" s="221"/>
      <c r="F733" s="221"/>
      <c r="H733" s="221"/>
      <c r="I733" s="221"/>
      <c r="J733" s="502"/>
      <c r="K733" s="221"/>
      <c r="L733" s="500"/>
      <c r="M733" s="221"/>
      <c r="N733" s="221"/>
      <c r="O733" s="221"/>
      <c r="P733" s="502"/>
      <c r="Q733" s="503"/>
      <c r="R733" s="503"/>
      <c r="S733" s="504"/>
      <c r="T733" s="504"/>
      <c r="U733" s="504"/>
      <c r="V733" s="504"/>
    </row>
    <row r="734" spans="1:22" x14ac:dyDescent="0.2">
      <c r="A734" s="500"/>
      <c r="B734" s="500"/>
      <c r="C734" s="221"/>
      <c r="D734" s="221"/>
      <c r="E734" s="221"/>
      <c r="F734" s="221"/>
      <c r="H734" s="221"/>
      <c r="I734" s="221"/>
      <c r="J734" s="502"/>
      <c r="K734" s="221"/>
      <c r="L734" s="500"/>
      <c r="M734" s="221"/>
      <c r="N734" s="221"/>
      <c r="O734" s="221"/>
      <c r="P734" s="502"/>
      <c r="Q734" s="503"/>
      <c r="R734" s="503"/>
      <c r="S734" s="504"/>
      <c r="T734" s="504"/>
      <c r="U734" s="504"/>
      <c r="V734" s="504"/>
    </row>
    <row r="735" spans="1:22" x14ac:dyDescent="0.2">
      <c r="A735" s="500"/>
      <c r="B735" s="500"/>
      <c r="C735" s="221"/>
      <c r="D735" s="221"/>
      <c r="E735" s="221"/>
      <c r="F735" s="221"/>
      <c r="H735" s="221"/>
      <c r="I735" s="221"/>
      <c r="J735" s="502"/>
      <c r="K735" s="221"/>
      <c r="L735" s="500"/>
      <c r="M735" s="221"/>
      <c r="N735" s="221"/>
      <c r="O735" s="221"/>
      <c r="P735" s="502"/>
      <c r="Q735" s="503"/>
      <c r="R735" s="503"/>
      <c r="S735" s="504"/>
      <c r="T735" s="504"/>
      <c r="U735" s="504"/>
      <c r="V735" s="504"/>
    </row>
    <row r="736" spans="1:22" x14ac:dyDescent="0.2">
      <c r="A736" s="500"/>
      <c r="B736" s="500"/>
      <c r="C736" s="221"/>
      <c r="D736" s="221"/>
      <c r="E736" s="221"/>
      <c r="F736" s="221"/>
      <c r="H736" s="221"/>
      <c r="I736" s="221"/>
      <c r="J736" s="502"/>
      <c r="K736" s="221"/>
      <c r="L736" s="500"/>
      <c r="M736" s="221"/>
      <c r="N736" s="221"/>
      <c r="O736" s="221"/>
      <c r="P736" s="502"/>
      <c r="Q736" s="503"/>
      <c r="R736" s="503"/>
      <c r="S736" s="504"/>
      <c r="T736" s="504"/>
      <c r="U736" s="504"/>
      <c r="V736" s="504"/>
    </row>
    <row r="737" spans="1:22" x14ac:dyDescent="0.2">
      <c r="A737" s="500"/>
      <c r="B737" s="500"/>
      <c r="C737" s="221"/>
      <c r="D737" s="221"/>
      <c r="E737" s="221"/>
      <c r="F737" s="221"/>
      <c r="H737" s="221"/>
      <c r="I737" s="221"/>
      <c r="J737" s="502"/>
      <c r="K737" s="221"/>
      <c r="L737" s="500"/>
      <c r="M737" s="221"/>
      <c r="N737" s="221"/>
      <c r="O737" s="221"/>
      <c r="P737" s="502"/>
      <c r="Q737" s="503"/>
      <c r="R737" s="503"/>
      <c r="S737" s="504"/>
      <c r="T737" s="504"/>
      <c r="U737" s="504"/>
      <c r="V737" s="504"/>
    </row>
    <row r="738" spans="1:22" x14ac:dyDescent="0.2">
      <c r="A738" s="500"/>
      <c r="B738" s="500"/>
      <c r="C738" s="221"/>
      <c r="D738" s="221"/>
      <c r="E738" s="221"/>
      <c r="F738" s="221"/>
      <c r="H738" s="221"/>
      <c r="I738" s="221"/>
      <c r="J738" s="502"/>
      <c r="K738" s="221"/>
      <c r="L738" s="500"/>
      <c r="M738" s="221"/>
      <c r="N738" s="221"/>
      <c r="O738" s="221"/>
      <c r="P738" s="502"/>
      <c r="Q738" s="503"/>
      <c r="R738" s="503"/>
      <c r="S738" s="504"/>
      <c r="T738" s="504"/>
      <c r="U738" s="504"/>
      <c r="V738" s="504"/>
    </row>
    <row r="739" spans="1:22" x14ac:dyDescent="0.2">
      <c r="A739" s="500"/>
      <c r="B739" s="500"/>
      <c r="C739" s="221"/>
      <c r="D739" s="221"/>
      <c r="E739" s="221"/>
      <c r="F739" s="221"/>
      <c r="H739" s="221"/>
      <c r="I739" s="221"/>
      <c r="J739" s="502"/>
      <c r="K739" s="221"/>
      <c r="L739" s="500"/>
      <c r="M739" s="221"/>
      <c r="N739" s="221"/>
      <c r="O739" s="221"/>
      <c r="P739" s="502"/>
      <c r="Q739" s="503"/>
      <c r="R739" s="503"/>
      <c r="S739" s="504"/>
      <c r="T739" s="504"/>
      <c r="U739" s="504"/>
      <c r="V739" s="504"/>
    </row>
    <row r="740" spans="1:22" x14ac:dyDescent="0.2">
      <c r="A740" s="500"/>
      <c r="B740" s="500"/>
      <c r="C740" s="221"/>
      <c r="D740" s="221"/>
      <c r="E740" s="221"/>
      <c r="F740" s="221"/>
      <c r="H740" s="221"/>
      <c r="I740" s="221"/>
      <c r="J740" s="502"/>
      <c r="K740" s="221"/>
      <c r="L740" s="500"/>
      <c r="M740" s="221"/>
      <c r="N740" s="221"/>
      <c r="O740" s="221"/>
      <c r="P740" s="502"/>
      <c r="Q740" s="503"/>
      <c r="R740" s="503"/>
      <c r="S740" s="504"/>
      <c r="T740" s="504"/>
      <c r="U740" s="504"/>
      <c r="V740" s="504"/>
    </row>
    <row r="741" spans="1:22" x14ac:dyDescent="0.2">
      <c r="A741" s="500"/>
      <c r="B741" s="500"/>
      <c r="C741" s="221"/>
      <c r="D741" s="221"/>
      <c r="E741" s="221"/>
      <c r="F741" s="221"/>
      <c r="H741" s="221"/>
      <c r="I741" s="221"/>
      <c r="J741" s="502"/>
      <c r="K741" s="221"/>
      <c r="L741" s="500"/>
      <c r="M741" s="221"/>
      <c r="N741" s="221"/>
      <c r="O741" s="221"/>
      <c r="P741" s="502"/>
      <c r="Q741" s="503"/>
      <c r="R741" s="503"/>
      <c r="S741" s="504"/>
      <c r="T741" s="504"/>
      <c r="U741" s="504"/>
      <c r="V741" s="504"/>
    </row>
    <row r="742" spans="1:22" x14ac:dyDescent="0.2">
      <c r="A742" s="500"/>
      <c r="B742" s="500"/>
      <c r="C742" s="221"/>
      <c r="D742" s="221"/>
      <c r="E742" s="221"/>
      <c r="F742" s="221"/>
      <c r="H742" s="221"/>
      <c r="I742" s="221"/>
      <c r="J742" s="502"/>
      <c r="K742" s="221"/>
      <c r="L742" s="500"/>
      <c r="M742" s="221"/>
      <c r="N742" s="221"/>
      <c r="O742" s="221"/>
      <c r="P742" s="502"/>
      <c r="Q742" s="503"/>
      <c r="R742" s="503"/>
      <c r="S742" s="504"/>
      <c r="T742" s="504"/>
      <c r="U742" s="504"/>
      <c r="V742" s="504"/>
    </row>
    <row r="743" spans="1:22" x14ac:dyDescent="0.2">
      <c r="A743" s="500"/>
      <c r="B743" s="500"/>
      <c r="C743" s="221"/>
      <c r="D743" s="221"/>
      <c r="E743" s="221"/>
      <c r="F743" s="221"/>
      <c r="H743" s="221"/>
      <c r="I743" s="221"/>
      <c r="J743" s="502"/>
      <c r="K743" s="221"/>
      <c r="L743" s="500"/>
      <c r="M743" s="221"/>
      <c r="N743" s="221"/>
      <c r="O743" s="221"/>
      <c r="P743" s="502"/>
      <c r="Q743" s="503"/>
      <c r="R743" s="503"/>
      <c r="S743" s="504"/>
      <c r="T743" s="504"/>
      <c r="U743" s="504"/>
      <c r="V743" s="504"/>
    </row>
    <row r="744" spans="1:22" x14ac:dyDescent="0.2">
      <c r="A744" s="500"/>
      <c r="B744" s="500"/>
      <c r="C744" s="221"/>
      <c r="D744" s="221"/>
      <c r="E744" s="221"/>
      <c r="F744" s="221"/>
      <c r="H744" s="221"/>
      <c r="I744" s="221"/>
      <c r="J744" s="502"/>
      <c r="K744" s="221"/>
      <c r="L744" s="500"/>
      <c r="M744" s="221"/>
      <c r="N744" s="221"/>
      <c r="O744" s="221"/>
      <c r="P744" s="502"/>
      <c r="Q744" s="503"/>
      <c r="R744" s="503"/>
      <c r="S744" s="504"/>
      <c r="T744" s="504"/>
      <c r="U744" s="504"/>
      <c r="V744" s="504"/>
    </row>
    <row r="745" spans="1:22" x14ac:dyDescent="0.2">
      <c r="A745" s="500"/>
      <c r="B745" s="500"/>
      <c r="C745" s="221"/>
      <c r="D745" s="221"/>
      <c r="E745" s="221"/>
      <c r="F745" s="221"/>
      <c r="H745" s="221"/>
      <c r="I745" s="221"/>
      <c r="J745" s="502"/>
      <c r="K745" s="221"/>
      <c r="L745" s="500"/>
      <c r="M745" s="221"/>
      <c r="N745" s="221"/>
      <c r="O745" s="221"/>
      <c r="P745" s="502"/>
      <c r="Q745" s="503"/>
      <c r="R745" s="503"/>
      <c r="S745" s="504"/>
      <c r="T745" s="504"/>
      <c r="U745" s="504"/>
      <c r="V745" s="504"/>
    </row>
    <row r="746" spans="1:22" x14ac:dyDescent="0.2">
      <c r="A746" s="500"/>
      <c r="B746" s="500"/>
      <c r="C746" s="221"/>
      <c r="D746" s="221"/>
      <c r="E746" s="221"/>
      <c r="F746" s="221"/>
      <c r="H746" s="221"/>
      <c r="I746" s="221"/>
      <c r="J746" s="502"/>
      <c r="K746" s="221"/>
      <c r="L746" s="500"/>
      <c r="M746" s="221"/>
      <c r="N746" s="221"/>
      <c r="O746" s="221"/>
      <c r="P746" s="502"/>
      <c r="Q746" s="503"/>
      <c r="R746" s="503"/>
      <c r="S746" s="504"/>
      <c r="T746" s="504"/>
      <c r="U746" s="504"/>
      <c r="V746" s="504"/>
    </row>
    <row r="747" spans="1:22" x14ac:dyDescent="0.2">
      <c r="A747" s="500"/>
      <c r="B747" s="500"/>
      <c r="C747" s="221"/>
      <c r="D747" s="221"/>
      <c r="E747" s="221"/>
      <c r="F747" s="221"/>
      <c r="H747" s="221"/>
      <c r="I747" s="221"/>
      <c r="J747" s="502"/>
      <c r="K747" s="221"/>
      <c r="L747" s="500"/>
      <c r="M747" s="221"/>
      <c r="N747" s="221"/>
      <c r="O747" s="221"/>
      <c r="P747" s="502"/>
      <c r="Q747" s="503"/>
      <c r="R747" s="503"/>
      <c r="S747" s="504"/>
      <c r="T747" s="504"/>
      <c r="U747" s="504"/>
      <c r="V747" s="504"/>
    </row>
    <row r="748" spans="1:22" x14ac:dyDescent="0.2">
      <c r="A748" s="500"/>
      <c r="B748" s="500"/>
      <c r="C748" s="221"/>
      <c r="D748" s="221"/>
      <c r="E748" s="221"/>
      <c r="F748" s="221"/>
      <c r="H748" s="221"/>
      <c r="I748" s="221"/>
      <c r="J748" s="502"/>
      <c r="K748" s="221"/>
      <c r="L748" s="500"/>
      <c r="M748" s="221"/>
      <c r="N748" s="221"/>
      <c r="O748" s="221"/>
      <c r="P748" s="502"/>
      <c r="Q748" s="503"/>
      <c r="R748" s="503"/>
      <c r="S748" s="504"/>
      <c r="T748" s="504"/>
      <c r="U748" s="504"/>
      <c r="V748" s="504"/>
    </row>
    <row r="749" spans="1:22" x14ac:dyDescent="0.2">
      <c r="A749" s="500"/>
      <c r="B749" s="500"/>
      <c r="C749" s="221"/>
      <c r="D749" s="221"/>
      <c r="E749" s="221"/>
      <c r="F749" s="221"/>
      <c r="H749" s="221"/>
      <c r="I749" s="221"/>
      <c r="J749" s="502"/>
      <c r="K749" s="221"/>
      <c r="L749" s="500"/>
      <c r="M749" s="221"/>
      <c r="N749" s="221"/>
      <c r="O749" s="221"/>
      <c r="P749" s="502"/>
      <c r="Q749" s="503"/>
      <c r="R749" s="503"/>
      <c r="S749" s="504"/>
      <c r="T749" s="504"/>
      <c r="U749" s="504"/>
      <c r="V749" s="504"/>
    </row>
    <row r="750" spans="1:22" x14ac:dyDescent="0.2">
      <c r="A750" s="500"/>
      <c r="B750" s="500"/>
      <c r="C750" s="221"/>
      <c r="D750" s="221"/>
      <c r="E750" s="221"/>
      <c r="F750" s="221"/>
      <c r="H750" s="221"/>
      <c r="I750" s="221"/>
      <c r="J750" s="502"/>
      <c r="K750" s="221"/>
      <c r="L750" s="500"/>
      <c r="M750" s="221"/>
      <c r="N750" s="221"/>
      <c r="O750" s="221"/>
      <c r="P750" s="502"/>
      <c r="Q750" s="503"/>
      <c r="R750" s="503"/>
      <c r="S750" s="504"/>
      <c r="T750" s="504"/>
      <c r="U750" s="504"/>
      <c r="V750" s="504"/>
    </row>
    <row r="751" spans="1:22" x14ac:dyDescent="0.2">
      <c r="A751" s="500"/>
      <c r="B751" s="500"/>
      <c r="C751" s="221"/>
      <c r="D751" s="221"/>
      <c r="E751" s="221"/>
      <c r="F751" s="221"/>
      <c r="H751" s="221"/>
      <c r="I751" s="221"/>
      <c r="J751" s="502"/>
      <c r="K751" s="221"/>
      <c r="L751" s="500"/>
      <c r="M751" s="221"/>
      <c r="N751" s="221"/>
      <c r="O751" s="221"/>
      <c r="P751" s="502"/>
      <c r="Q751" s="503"/>
      <c r="R751" s="503"/>
      <c r="S751" s="504"/>
      <c r="T751" s="504"/>
      <c r="U751" s="504"/>
      <c r="V751" s="504"/>
    </row>
    <row r="752" spans="1:22" x14ac:dyDescent="0.2">
      <c r="A752" s="500"/>
      <c r="B752" s="500"/>
      <c r="C752" s="221"/>
      <c r="D752" s="221"/>
      <c r="E752" s="221"/>
      <c r="F752" s="221"/>
      <c r="H752" s="221"/>
      <c r="I752" s="221"/>
      <c r="J752" s="502"/>
      <c r="K752" s="221"/>
      <c r="L752" s="500"/>
      <c r="M752" s="221"/>
      <c r="N752" s="221"/>
      <c r="O752" s="221"/>
      <c r="P752" s="502"/>
      <c r="Q752" s="503"/>
      <c r="R752" s="503"/>
      <c r="S752" s="504"/>
      <c r="T752" s="504"/>
      <c r="U752" s="504"/>
      <c r="V752" s="504"/>
    </row>
    <row r="753" spans="1:22" x14ac:dyDescent="0.2">
      <c r="A753" s="500"/>
      <c r="B753" s="500"/>
      <c r="C753" s="221"/>
      <c r="D753" s="221"/>
      <c r="E753" s="221"/>
      <c r="F753" s="221"/>
      <c r="H753" s="221"/>
      <c r="I753" s="221"/>
      <c r="J753" s="502"/>
      <c r="K753" s="221"/>
      <c r="L753" s="500"/>
      <c r="M753" s="221"/>
      <c r="N753" s="221"/>
      <c r="O753" s="221"/>
      <c r="P753" s="502"/>
      <c r="Q753" s="503"/>
      <c r="R753" s="503"/>
      <c r="S753" s="504"/>
      <c r="T753" s="504"/>
      <c r="U753" s="504"/>
      <c r="V753" s="504"/>
    </row>
    <row r="754" spans="1:22" x14ac:dyDescent="0.2">
      <c r="A754" s="500"/>
      <c r="B754" s="500"/>
      <c r="C754" s="221"/>
      <c r="D754" s="221"/>
      <c r="E754" s="221"/>
      <c r="F754" s="221"/>
      <c r="H754" s="221"/>
      <c r="I754" s="221"/>
      <c r="J754" s="502"/>
      <c r="K754" s="221"/>
      <c r="L754" s="500"/>
      <c r="M754" s="221"/>
      <c r="N754" s="221"/>
      <c r="O754" s="221"/>
      <c r="P754" s="502"/>
      <c r="Q754" s="503"/>
      <c r="R754" s="503"/>
      <c r="S754" s="504"/>
      <c r="T754" s="504"/>
      <c r="U754" s="504"/>
      <c r="V754" s="504"/>
    </row>
    <row r="755" spans="1:22" x14ac:dyDescent="0.2">
      <c r="A755" s="500"/>
      <c r="B755" s="500"/>
      <c r="C755" s="221"/>
      <c r="D755" s="221"/>
      <c r="E755" s="221"/>
      <c r="F755" s="221"/>
      <c r="H755" s="221"/>
      <c r="I755" s="221"/>
      <c r="J755" s="502"/>
      <c r="K755" s="221"/>
      <c r="L755" s="500"/>
      <c r="M755" s="221"/>
      <c r="N755" s="221"/>
      <c r="O755" s="221"/>
      <c r="P755" s="502"/>
      <c r="Q755" s="503"/>
      <c r="R755" s="503"/>
      <c r="S755" s="504"/>
      <c r="T755" s="504"/>
      <c r="U755" s="504"/>
      <c r="V755" s="504"/>
    </row>
    <row r="756" spans="1:22" x14ac:dyDescent="0.2">
      <c r="A756" s="500"/>
      <c r="B756" s="500"/>
      <c r="C756" s="221"/>
      <c r="D756" s="221"/>
      <c r="E756" s="221"/>
      <c r="F756" s="221"/>
      <c r="H756" s="221"/>
      <c r="I756" s="221"/>
      <c r="J756" s="502"/>
      <c r="K756" s="221"/>
      <c r="L756" s="500"/>
      <c r="M756" s="221"/>
      <c r="N756" s="221"/>
      <c r="O756" s="221"/>
      <c r="P756" s="502"/>
      <c r="Q756" s="503"/>
      <c r="R756" s="503"/>
      <c r="S756" s="504"/>
      <c r="T756" s="504"/>
      <c r="U756" s="504"/>
      <c r="V756" s="504"/>
    </row>
    <row r="757" spans="1:22" x14ac:dyDescent="0.2">
      <c r="A757" s="500"/>
      <c r="B757" s="500"/>
      <c r="C757" s="221"/>
      <c r="D757" s="221"/>
      <c r="E757" s="221"/>
      <c r="F757" s="221"/>
      <c r="H757" s="221"/>
      <c r="I757" s="221"/>
      <c r="J757" s="502"/>
      <c r="K757" s="221"/>
      <c r="L757" s="500"/>
      <c r="M757" s="221"/>
      <c r="N757" s="221"/>
      <c r="O757" s="221"/>
      <c r="P757" s="502"/>
      <c r="Q757" s="503"/>
      <c r="R757" s="503"/>
      <c r="S757" s="504"/>
      <c r="T757" s="504"/>
      <c r="U757" s="504"/>
      <c r="V757" s="504"/>
    </row>
    <row r="758" spans="1:22" x14ac:dyDescent="0.2">
      <c r="A758" s="500"/>
      <c r="B758" s="500"/>
      <c r="C758" s="221"/>
      <c r="D758" s="221"/>
      <c r="E758" s="221"/>
      <c r="F758" s="221"/>
      <c r="H758" s="221"/>
      <c r="I758" s="221"/>
      <c r="J758" s="502"/>
      <c r="K758" s="221"/>
      <c r="L758" s="500"/>
      <c r="M758" s="221"/>
      <c r="N758" s="221"/>
      <c r="O758" s="221"/>
      <c r="P758" s="502"/>
      <c r="Q758" s="503"/>
      <c r="R758" s="503"/>
      <c r="S758" s="504"/>
      <c r="T758" s="504"/>
      <c r="U758" s="504"/>
      <c r="V758" s="504"/>
    </row>
    <row r="759" spans="1:22" x14ac:dyDescent="0.2">
      <c r="A759" s="500"/>
      <c r="B759" s="500"/>
      <c r="C759" s="221"/>
      <c r="D759" s="221"/>
      <c r="E759" s="221"/>
      <c r="F759" s="221"/>
      <c r="H759" s="221"/>
      <c r="I759" s="221"/>
      <c r="J759" s="502"/>
      <c r="K759" s="221"/>
      <c r="L759" s="500"/>
      <c r="M759" s="221"/>
      <c r="N759" s="221"/>
      <c r="O759" s="221"/>
      <c r="P759" s="502"/>
      <c r="Q759" s="503"/>
      <c r="R759" s="503"/>
      <c r="S759" s="504"/>
      <c r="T759" s="504"/>
      <c r="U759" s="504"/>
      <c r="V759" s="504"/>
    </row>
    <row r="760" spans="1:22" x14ac:dyDescent="0.2">
      <c r="A760" s="500"/>
      <c r="B760" s="500"/>
      <c r="C760" s="221"/>
      <c r="D760" s="221"/>
      <c r="E760" s="221"/>
      <c r="F760" s="221"/>
      <c r="H760" s="221"/>
      <c r="I760" s="221"/>
      <c r="J760" s="502"/>
      <c r="K760" s="221"/>
      <c r="L760" s="500"/>
      <c r="M760" s="221"/>
      <c r="N760" s="221"/>
      <c r="O760" s="221"/>
      <c r="P760" s="502"/>
      <c r="Q760" s="503"/>
      <c r="R760" s="503"/>
      <c r="S760" s="504"/>
      <c r="T760" s="504"/>
      <c r="U760" s="504"/>
      <c r="V760" s="504"/>
    </row>
    <row r="761" spans="1:22" x14ac:dyDescent="0.2">
      <c r="A761" s="500"/>
      <c r="B761" s="500"/>
      <c r="C761" s="221"/>
      <c r="D761" s="221"/>
      <c r="E761" s="221"/>
      <c r="F761" s="221"/>
      <c r="H761" s="221"/>
      <c r="I761" s="221"/>
      <c r="J761" s="502"/>
      <c r="K761" s="221"/>
      <c r="L761" s="500"/>
      <c r="M761" s="221"/>
      <c r="N761" s="221"/>
      <c r="O761" s="221"/>
      <c r="P761" s="502"/>
      <c r="Q761" s="503"/>
      <c r="R761" s="503"/>
      <c r="S761" s="504"/>
      <c r="T761" s="504"/>
      <c r="U761" s="504"/>
      <c r="V761" s="504"/>
    </row>
    <row r="762" spans="1:22" x14ac:dyDescent="0.2">
      <c r="A762" s="500"/>
      <c r="B762" s="500"/>
      <c r="C762" s="221"/>
      <c r="D762" s="221"/>
      <c r="E762" s="221"/>
      <c r="F762" s="221"/>
      <c r="H762" s="221"/>
      <c r="I762" s="221"/>
      <c r="J762" s="502"/>
      <c r="K762" s="221"/>
      <c r="L762" s="500"/>
      <c r="M762" s="221"/>
      <c r="N762" s="221"/>
      <c r="O762" s="221"/>
      <c r="P762" s="502"/>
      <c r="Q762" s="503"/>
      <c r="R762" s="503"/>
      <c r="S762" s="504"/>
      <c r="T762" s="504"/>
      <c r="U762" s="504"/>
      <c r="V762" s="504"/>
    </row>
    <row r="763" spans="1:22" x14ac:dyDescent="0.2">
      <c r="A763" s="500"/>
      <c r="B763" s="500"/>
      <c r="C763" s="221"/>
      <c r="D763" s="221"/>
      <c r="E763" s="221"/>
      <c r="F763" s="221"/>
      <c r="H763" s="221"/>
      <c r="I763" s="221"/>
      <c r="J763" s="502"/>
      <c r="K763" s="221"/>
      <c r="L763" s="500"/>
      <c r="M763" s="221"/>
      <c r="N763" s="221"/>
      <c r="O763" s="221"/>
      <c r="P763" s="502"/>
      <c r="Q763" s="503"/>
      <c r="R763" s="503"/>
      <c r="S763" s="504"/>
      <c r="T763" s="504"/>
      <c r="U763" s="504"/>
      <c r="V763" s="504"/>
    </row>
    <row r="764" spans="1:22" x14ac:dyDescent="0.2">
      <c r="A764" s="500"/>
      <c r="B764" s="500"/>
      <c r="C764" s="221"/>
      <c r="D764" s="221"/>
      <c r="E764" s="221"/>
      <c r="F764" s="221"/>
      <c r="H764" s="221"/>
      <c r="I764" s="221"/>
      <c r="J764" s="502"/>
      <c r="K764" s="221"/>
      <c r="L764" s="500"/>
      <c r="M764" s="221"/>
      <c r="N764" s="221"/>
      <c r="O764" s="221"/>
      <c r="P764" s="502"/>
      <c r="Q764" s="503"/>
      <c r="R764" s="503"/>
      <c r="S764" s="504"/>
      <c r="T764" s="504"/>
      <c r="U764" s="504"/>
      <c r="V764" s="504"/>
    </row>
    <row r="765" spans="1:22" x14ac:dyDescent="0.2">
      <c r="A765" s="500"/>
      <c r="B765" s="500"/>
      <c r="C765" s="221"/>
      <c r="D765" s="221"/>
      <c r="E765" s="221"/>
      <c r="F765" s="221"/>
      <c r="H765" s="221"/>
      <c r="I765" s="221"/>
      <c r="J765" s="502"/>
      <c r="K765" s="221"/>
      <c r="L765" s="500"/>
      <c r="M765" s="221"/>
      <c r="N765" s="221"/>
      <c r="O765" s="221"/>
      <c r="P765" s="502"/>
      <c r="Q765" s="503"/>
      <c r="R765" s="503"/>
      <c r="S765" s="504"/>
      <c r="T765" s="504"/>
      <c r="U765" s="504"/>
      <c r="V765" s="504"/>
    </row>
    <row r="766" spans="1:22" x14ac:dyDescent="0.2">
      <c r="A766" s="500"/>
      <c r="B766" s="500"/>
      <c r="C766" s="221"/>
      <c r="D766" s="221"/>
      <c r="E766" s="221"/>
      <c r="F766" s="221"/>
      <c r="H766" s="221"/>
      <c r="I766" s="221"/>
      <c r="J766" s="502"/>
      <c r="K766" s="221"/>
      <c r="L766" s="500"/>
      <c r="M766" s="221"/>
      <c r="N766" s="221"/>
      <c r="O766" s="221"/>
      <c r="P766" s="502"/>
      <c r="Q766" s="503"/>
      <c r="R766" s="503"/>
      <c r="S766" s="504"/>
      <c r="T766" s="504"/>
      <c r="U766" s="504"/>
      <c r="V766" s="504"/>
    </row>
    <row r="767" spans="1:22" x14ac:dyDescent="0.2">
      <c r="A767" s="500"/>
      <c r="B767" s="500"/>
      <c r="C767" s="221"/>
      <c r="D767" s="221"/>
      <c r="E767" s="221"/>
      <c r="F767" s="221"/>
      <c r="H767" s="221"/>
      <c r="I767" s="221"/>
      <c r="J767" s="502"/>
      <c r="K767" s="221"/>
      <c r="L767" s="500"/>
      <c r="M767" s="221"/>
      <c r="N767" s="221"/>
      <c r="O767" s="221"/>
      <c r="P767" s="502"/>
      <c r="Q767" s="503"/>
      <c r="R767" s="503"/>
      <c r="S767" s="504"/>
      <c r="T767" s="504"/>
      <c r="U767" s="504"/>
      <c r="V767" s="504"/>
    </row>
    <row r="768" spans="1:22" x14ac:dyDescent="0.2">
      <c r="A768" s="500"/>
      <c r="B768" s="500"/>
      <c r="C768" s="221"/>
      <c r="D768" s="221"/>
      <c r="E768" s="221"/>
      <c r="F768" s="221"/>
      <c r="H768" s="221"/>
      <c r="I768" s="221"/>
      <c r="J768" s="502"/>
      <c r="K768" s="221"/>
      <c r="L768" s="500"/>
      <c r="M768" s="221"/>
      <c r="N768" s="221"/>
      <c r="O768" s="221"/>
      <c r="P768" s="502"/>
      <c r="Q768" s="503"/>
      <c r="R768" s="503"/>
      <c r="S768" s="504"/>
      <c r="T768" s="504"/>
      <c r="U768" s="504"/>
      <c r="V768" s="504"/>
    </row>
    <row r="769" spans="1:22" x14ac:dyDescent="0.2">
      <c r="A769" s="500"/>
      <c r="B769" s="500"/>
      <c r="C769" s="221"/>
      <c r="D769" s="221"/>
      <c r="E769" s="221"/>
      <c r="F769" s="221"/>
      <c r="H769" s="221"/>
      <c r="I769" s="221"/>
      <c r="J769" s="502"/>
      <c r="K769" s="221"/>
      <c r="L769" s="500"/>
      <c r="M769" s="221"/>
      <c r="N769" s="221"/>
      <c r="O769" s="221"/>
      <c r="P769" s="502"/>
      <c r="Q769" s="503"/>
      <c r="R769" s="503"/>
      <c r="S769" s="504"/>
      <c r="T769" s="504"/>
      <c r="U769" s="504"/>
      <c r="V769" s="504"/>
    </row>
    <row r="770" spans="1:22" x14ac:dyDescent="0.2">
      <c r="A770" s="500"/>
      <c r="B770" s="500"/>
      <c r="C770" s="221"/>
      <c r="D770" s="221"/>
      <c r="E770" s="221"/>
      <c r="F770" s="221"/>
      <c r="H770" s="221"/>
      <c r="I770" s="221"/>
      <c r="J770" s="502"/>
      <c r="K770" s="221"/>
      <c r="L770" s="500"/>
      <c r="M770" s="221"/>
      <c r="N770" s="221"/>
      <c r="O770" s="221"/>
      <c r="P770" s="502"/>
      <c r="Q770" s="503"/>
      <c r="R770" s="503"/>
      <c r="S770" s="504"/>
      <c r="T770" s="504"/>
      <c r="U770" s="504"/>
      <c r="V770" s="504"/>
    </row>
    <row r="771" spans="1:22" x14ac:dyDescent="0.2">
      <c r="A771" s="500"/>
      <c r="B771" s="500"/>
      <c r="C771" s="221"/>
      <c r="D771" s="221"/>
      <c r="E771" s="221"/>
      <c r="F771" s="221"/>
      <c r="H771" s="221"/>
      <c r="I771" s="221"/>
      <c r="J771" s="502"/>
      <c r="K771" s="221"/>
      <c r="L771" s="500"/>
      <c r="M771" s="221"/>
      <c r="N771" s="221"/>
      <c r="O771" s="221"/>
      <c r="P771" s="502"/>
      <c r="Q771" s="503"/>
      <c r="R771" s="503"/>
      <c r="S771" s="504"/>
      <c r="T771" s="504"/>
      <c r="U771" s="504"/>
      <c r="V771" s="504"/>
    </row>
    <row r="772" spans="1:22" x14ac:dyDescent="0.2">
      <c r="A772" s="500"/>
      <c r="B772" s="500"/>
      <c r="C772" s="221"/>
      <c r="D772" s="221"/>
      <c r="E772" s="221"/>
      <c r="F772" s="221"/>
      <c r="H772" s="221"/>
      <c r="I772" s="221"/>
      <c r="J772" s="502"/>
      <c r="K772" s="221"/>
      <c r="L772" s="500"/>
      <c r="M772" s="221"/>
      <c r="N772" s="221"/>
      <c r="O772" s="221"/>
      <c r="P772" s="502"/>
      <c r="Q772" s="503"/>
      <c r="R772" s="503"/>
      <c r="S772" s="504"/>
      <c r="T772" s="504"/>
      <c r="U772" s="504"/>
      <c r="V772" s="504"/>
    </row>
    <row r="773" spans="1:22" x14ac:dyDescent="0.2">
      <c r="A773" s="500"/>
      <c r="B773" s="500"/>
      <c r="C773" s="221"/>
      <c r="D773" s="221"/>
      <c r="E773" s="221"/>
      <c r="F773" s="221"/>
      <c r="H773" s="221"/>
      <c r="I773" s="221"/>
      <c r="J773" s="502"/>
      <c r="K773" s="221"/>
      <c r="L773" s="500"/>
      <c r="M773" s="221"/>
      <c r="N773" s="221"/>
      <c r="O773" s="221"/>
      <c r="P773" s="502"/>
      <c r="Q773" s="503"/>
      <c r="R773" s="503"/>
      <c r="S773" s="504"/>
      <c r="T773" s="504"/>
      <c r="U773" s="504"/>
      <c r="V773" s="504"/>
    </row>
    <row r="774" spans="1:22" x14ac:dyDescent="0.2">
      <c r="A774" s="500"/>
      <c r="B774" s="500"/>
      <c r="C774" s="221"/>
      <c r="D774" s="221"/>
      <c r="E774" s="221"/>
      <c r="F774" s="221"/>
      <c r="H774" s="221"/>
      <c r="I774" s="221"/>
      <c r="J774" s="502"/>
      <c r="K774" s="221"/>
      <c r="L774" s="500"/>
      <c r="M774" s="221"/>
      <c r="N774" s="221"/>
      <c r="O774" s="221"/>
      <c r="P774" s="502"/>
      <c r="Q774" s="503"/>
      <c r="R774" s="503"/>
      <c r="S774" s="504"/>
      <c r="T774" s="504"/>
      <c r="U774" s="504"/>
      <c r="V774" s="504"/>
    </row>
    <row r="775" spans="1:22" x14ac:dyDescent="0.2">
      <c r="A775" s="500"/>
      <c r="B775" s="500"/>
      <c r="C775" s="221"/>
      <c r="D775" s="221"/>
      <c r="E775" s="221"/>
      <c r="F775" s="221"/>
      <c r="H775" s="221"/>
      <c r="I775" s="221"/>
      <c r="J775" s="502"/>
      <c r="K775" s="221"/>
      <c r="L775" s="500"/>
      <c r="M775" s="221"/>
      <c r="N775" s="221"/>
      <c r="O775" s="221"/>
      <c r="P775" s="502"/>
      <c r="Q775" s="503"/>
      <c r="R775" s="503"/>
      <c r="S775" s="504"/>
      <c r="T775" s="504"/>
      <c r="U775" s="504"/>
      <c r="V775" s="504"/>
    </row>
    <row r="776" spans="1:22" x14ac:dyDescent="0.2">
      <c r="A776" s="500"/>
      <c r="B776" s="500"/>
      <c r="C776" s="221"/>
      <c r="D776" s="221"/>
      <c r="E776" s="221"/>
      <c r="F776" s="221"/>
      <c r="H776" s="221"/>
      <c r="I776" s="221"/>
      <c r="J776" s="502"/>
      <c r="K776" s="221"/>
      <c r="L776" s="500"/>
      <c r="M776" s="221"/>
      <c r="N776" s="221"/>
      <c r="O776" s="221"/>
      <c r="P776" s="502"/>
      <c r="Q776" s="503"/>
      <c r="R776" s="503"/>
      <c r="S776" s="504"/>
      <c r="T776" s="504"/>
      <c r="U776" s="504"/>
      <c r="V776" s="504"/>
    </row>
    <row r="777" spans="1:22" x14ac:dyDescent="0.2">
      <c r="A777" s="500"/>
      <c r="B777" s="500"/>
      <c r="C777" s="221"/>
      <c r="D777" s="221"/>
      <c r="E777" s="221"/>
      <c r="F777" s="221"/>
      <c r="H777" s="221"/>
      <c r="I777" s="221"/>
      <c r="J777" s="502"/>
      <c r="K777" s="221"/>
      <c r="L777" s="500"/>
      <c r="M777" s="221"/>
      <c r="N777" s="221"/>
      <c r="O777" s="221"/>
      <c r="P777" s="502"/>
      <c r="Q777" s="503"/>
      <c r="R777" s="503"/>
      <c r="S777" s="504"/>
      <c r="T777" s="504"/>
      <c r="U777" s="504"/>
      <c r="V777" s="504"/>
    </row>
    <row r="778" spans="1:22" x14ac:dyDescent="0.2">
      <c r="A778" s="500"/>
      <c r="B778" s="500"/>
      <c r="C778" s="221"/>
      <c r="D778" s="221"/>
      <c r="E778" s="221"/>
      <c r="F778" s="221"/>
      <c r="H778" s="221"/>
      <c r="I778" s="221"/>
      <c r="J778" s="502"/>
      <c r="K778" s="221"/>
      <c r="L778" s="500"/>
      <c r="M778" s="221"/>
      <c r="N778" s="221"/>
      <c r="O778" s="221"/>
      <c r="P778" s="502"/>
      <c r="Q778" s="503"/>
      <c r="R778" s="503"/>
      <c r="S778" s="504"/>
      <c r="T778" s="504"/>
      <c r="U778" s="504"/>
      <c r="V778" s="504"/>
    </row>
    <row r="779" spans="1:22" x14ac:dyDescent="0.2">
      <c r="A779" s="500"/>
      <c r="B779" s="500"/>
      <c r="C779" s="221"/>
      <c r="D779" s="221"/>
      <c r="E779" s="221"/>
      <c r="F779" s="221"/>
      <c r="H779" s="221"/>
      <c r="I779" s="221"/>
      <c r="J779" s="502"/>
      <c r="K779" s="221"/>
      <c r="L779" s="500"/>
      <c r="M779" s="221"/>
      <c r="N779" s="221"/>
      <c r="O779" s="221"/>
      <c r="P779" s="502"/>
      <c r="Q779" s="503"/>
      <c r="R779" s="503"/>
      <c r="S779" s="504"/>
      <c r="T779" s="504"/>
      <c r="U779" s="504"/>
      <c r="V779" s="504"/>
    </row>
    <row r="780" spans="1:22" x14ac:dyDescent="0.2">
      <c r="A780" s="500"/>
      <c r="B780" s="500"/>
      <c r="C780" s="221"/>
      <c r="D780" s="221"/>
      <c r="E780" s="221"/>
      <c r="F780" s="221"/>
      <c r="H780" s="221"/>
      <c r="I780" s="221"/>
      <c r="J780" s="502"/>
      <c r="K780" s="221"/>
      <c r="L780" s="500"/>
      <c r="M780" s="221"/>
      <c r="N780" s="221"/>
      <c r="O780" s="221"/>
      <c r="P780" s="502"/>
      <c r="Q780" s="503"/>
      <c r="R780" s="503"/>
      <c r="S780" s="504"/>
      <c r="T780" s="504"/>
      <c r="U780" s="504"/>
      <c r="V780" s="504"/>
    </row>
    <row r="781" spans="1:22" x14ac:dyDescent="0.2">
      <c r="A781" s="500"/>
      <c r="B781" s="500"/>
      <c r="C781" s="221"/>
      <c r="D781" s="221"/>
      <c r="E781" s="221"/>
      <c r="F781" s="221"/>
      <c r="H781" s="221"/>
      <c r="I781" s="221"/>
      <c r="J781" s="502"/>
      <c r="K781" s="221"/>
      <c r="L781" s="500"/>
      <c r="M781" s="221"/>
      <c r="N781" s="221"/>
      <c r="O781" s="221"/>
      <c r="P781" s="502"/>
      <c r="Q781" s="503"/>
      <c r="R781" s="503"/>
      <c r="S781" s="504"/>
      <c r="T781" s="504"/>
      <c r="U781" s="504"/>
      <c r="V781" s="504"/>
    </row>
    <row r="782" spans="1:22" x14ac:dyDescent="0.2">
      <c r="A782" s="500"/>
      <c r="B782" s="500"/>
      <c r="C782" s="221"/>
      <c r="D782" s="221"/>
      <c r="E782" s="221"/>
      <c r="F782" s="221"/>
      <c r="H782" s="221"/>
      <c r="I782" s="221"/>
      <c r="J782" s="502"/>
      <c r="K782" s="221"/>
      <c r="L782" s="500"/>
      <c r="M782" s="221"/>
      <c r="N782" s="221"/>
      <c r="O782" s="221"/>
      <c r="P782" s="502"/>
      <c r="Q782" s="503"/>
      <c r="R782" s="503"/>
      <c r="S782" s="504"/>
      <c r="T782" s="504"/>
      <c r="U782" s="504"/>
      <c r="V782" s="504"/>
    </row>
    <row r="783" spans="1:22" x14ac:dyDescent="0.2">
      <c r="A783" s="500"/>
      <c r="B783" s="500"/>
      <c r="C783" s="221"/>
      <c r="D783" s="221"/>
      <c r="E783" s="221"/>
      <c r="F783" s="221"/>
      <c r="H783" s="221"/>
      <c r="I783" s="221"/>
      <c r="J783" s="502"/>
      <c r="K783" s="221"/>
      <c r="L783" s="500"/>
      <c r="M783" s="221"/>
      <c r="N783" s="221"/>
      <c r="O783" s="221"/>
      <c r="P783" s="502"/>
      <c r="Q783" s="503"/>
      <c r="R783" s="503"/>
      <c r="S783" s="504"/>
      <c r="T783" s="504"/>
      <c r="U783" s="504"/>
      <c r="V783" s="504"/>
    </row>
    <row r="784" spans="1:22" x14ac:dyDescent="0.2">
      <c r="A784" s="500"/>
      <c r="B784" s="500"/>
      <c r="C784" s="221"/>
      <c r="D784" s="221"/>
      <c r="E784" s="221"/>
      <c r="F784" s="221"/>
      <c r="H784" s="221"/>
      <c r="I784" s="221"/>
      <c r="J784" s="502"/>
      <c r="K784" s="221"/>
      <c r="L784" s="500"/>
      <c r="M784" s="221"/>
      <c r="N784" s="221"/>
      <c r="O784" s="221"/>
      <c r="P784" s="502"/>
      <c r="Q784" s="503"/>
      <c r="R784" s="503"/>
      <c r="S784" s="504"/>
      <c r="T784" s="504"/>
      <c r="U784" s="504"/>
      <c r="V784" s="504"/>
    </row>
    <row r="785" spans="1:22" x14ac:dyDescent="0.2">
      <c r="A785" s="500"/>
      <c r="B785" s="500"/>
      <c r="C785" s="221"/>
      <c r="D785" s="221"/>
      <c r="E785" s="221"/>
      <c r="F785" s="221"/>
      <c r="H785" s="221"/>
      <c r="I785" s="221"/>
      <c r="J785" s="502"/>
      <c r="K785" s="221"/>
      <c r="L785" s="500"/>
      <c r="M785" s="221"/>
      <c r="N785" s="221"/>
      <c r="O785" s="221"/>
      <c r="P785" s="502"/>
      <c r="Q785" s="503"/>
      <c r="R785" s="503"/>
      <c r="S785" s="504"/>
      <c r="T785" s="504"/>
      <c r="U785" s="504"/>
      <c r="V785" s="504"/>
    </row>
    <row r="786" spans="1:22" x14ac:dyDescent="0.2">
      <c r="A786" s="500"/>
      <c r="B786" s="500"/>
      <c r="C786" s="221"/>
      <c r="D786" s="221"/>
      <c r="E786" s="221"/>
      <c r="F786" s="221"/>
      <c r="H786" s="221"/>
      <c r="I786" s="221"/>
      <c r="J786" s="502"/>
      <c r="K786" s="221"/>
      <c r="L786" s="500"/>
      <c r="M786" s="221"/>
      <c r="N786" s="221"/>
      <c r="O786" s="221"/>
      <c r="P786" s="502"/>
      <c r="Q786" s="503"/>
      <c r="R786" s="503"/>
      <c r="S786" s="504"/>
      <c r="T786" s="504"/>
      <c r="U786" s="504"/>
      <c r="V786" s="504"/>
    </row>
    <row r="787" spans="1:22" x14ac:dyDescent="0.2">
      <c r="A787" s="500"/>
      <c r="B787" s="500"/>
      <c r="C787" s="221"/>
      <c r="D787" s="221"/>
      <c r="E787" s="221"/>
      <c r="F787" s="221"/>
      <c r="H787" s="221"/>
      <c r="I787" s="221"/>
      <c r="J787" s="502"/>
      <c r="K787" s="221"/>
      <c r="L787" s="500"/>
      <c r="M787" s="221"/>
      <c r="N787" s="221"/>
      <c r="O787" s="221"/>
      <c r="P787" s="502"/>
      <c r="Q787" s="503"/>
      <c r="R787" s="503"/>
      <c r="S787" s="504"/>
      <c r="T787" s="504"/>
      <c r="U787" s="504"/>
      <c r="V787" s="504"/>
    </row>
    <row r="788" spans="1:22" x14ac:dyDescent="0.2">
      <c r="A788" s="500"/>
      <c r="B788" s="500"/>
      <c r="C788" s="221"/>
      <c r="D788" s="221"/>
      <c r="E788" s="221"/>
      <c r="F788" s="221"/>
      <c r="H788" s="221"/>
      <c r="I788" s="221"/>
      <c r="J788" s="502"/>
      <c r="K788" s="221"/>
      <c r="L788" s="500"/>
      <c r="M788" s="221"/>
      <c r="N788" s="221"/>
      <c r="O788" s="221"/>
      <c r="P788" s="502"/>
      <c r="Q788" s="503"/>
      <c r="R788" s="503"/>
      <c r="S788" s="504"/>
      <c r="T788" s="504"/>
      <c r="U788" s="504"/>
      <c r="V788" s="504"/>
    </row>
  </sheetData>
  <autoFilter ref="A6:W278">
    <sortState ref="A7:W278">
      <sortCondition ref="I6:I278"/>
    </sortState>
  </autoFilter>
  <mergeCells count="5">
    <mergeCell ref="A5:I5"/>
    <mergeCell ref="J5:X5"/>
    <mergeCell ref="A1:W1"/>
    <mergeCell ref="A3:B3"/>
    <mergeCell ref="A4:H4"/>
  </mergeCells>
  <phoneticPr fontId="36" type="noConversion"/>
  <printOptions horizontalCentered="1" verticalCentered="1"/>
  <pageMargins left="0.70866141732283472" right="0.70866141732283472" top="0.74803149606299213" bottom="0.74803149606299213" header="0.31496062992125984" footer="0.31496062992125984"/>
  <pageSetup scale="19" fitToHeight="0" orientation="landscape" horizontalDpi="4294967295" verticalDpi="4294967295" r:id="rId1"/>
  <headerFooter>
    <oddHeader>&amp;L&amp;12&amp;F&amp;D</oddHeader>
  </headerFooter>
  <rowBreaks count="12" manualBreakCount="12">
    <brk id="25" max="23" man="1"/>
    <brk id="46" max="23" man="1"/>
    <brk id="71" max="23" man="1"/>
    <brk id="97" max="23" man="1"/>
    <brk id="118" max="23" man="1"/>
    <brk id="136" max="23" man="1"/>
    <brk id="155" max="23" man="1"/>
    <brk id="178" max="23" man="1"/>
    <brk id="197" max="23" man="1"/>
    <brk id="218" max="23" man="1"/>
    <brk id="241" max="23" man="1"/>
    <brk id="260" max="2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32"/>
  <sheetViews>
    <sheetView view="pageBreakPreview" topLeftCell="D1" zoomScale="70" zoomScaleNormal="100" zoomScaleSheetLayoutView="70" workbookViewId="0">
      <selection activeCell="H11" sqref="H11"/>
    </sheetView>
  </sheetViews>
  <sheetFormatPr baseColWidth="10" defaultColWidth="11.42578125" defaultRowHeight="12.75" x14ac:dyDescent="0.2"/>
  <cols>
    <col min="1" max="1" width="4.42578125" style="11" bestFit="1" customWidth="1"/>
    <col min="2" max="2" width="29.7109375" style="11" customWidth="1"/>
    <col min="3" max="3" width="28.85546875" style="11" customWidth="1"/>
    <col min="4" max="4" width="19.28515625" style="11" customWidth="1"/>
    <col min="5" max="5" width="23.42578125" style="11" customWidth="1"/>
    <col min="6" max="6" width="20.5703125" style="11" customWidth="1"/>
    <col min="7" max="7" width="20.42578125" style="11" customWidth="1"/>
    <col min="8" max="8" width="21.7109375" style="11" customWidth="1"/>
    <col min="9" max="9" width="25.85546875" style="2" customWidth="1"/>
    <col min="10" max="10" width="37.28515625" style="2" customWidth="1"/>
    <col min="11" max="11" width="27.28515625" style="2" customWidth="1"/>
    <col min="12" max="12" width="30.42578125" style="2" customWidth="1"/>
    <col min="13" max="13" width="23.140625" style="2" customWidth="1"/>
    <col min="14" max="14" width="40.85546875" style="2" customWidth="1"/>
    <col min="15" max="16384" width="11.42578125" style="2"/>
  </cols>
  <sheetData>
    <row r="1" spans="1:18" ht="19.5" thickBot="1" x14ac:dyDescent="0.25">
      <c r="A1" s="1007" t="s">
        <v>829</v>
      </c>
      <c r="B1" s="1008"/>
      <c r="C1" s="1008"/>
      <c r="D1" s="1008"/>
      <c r="E1" s="1008"/>
      <c r="F1" s="1008"/>
      <c r="G1" s="1008"/>
      <c r="H1" s="1008"/>
      <c r="I1" s="1008"/>
      <c r="J1" s="1008"/>
      <c r="K1" s="1008"/>
      <c r="L1" s="537" t="s">
        <v>35</v>
      </c>
      <c r="M1" s="3"/>
      <c r="N1" s="3"/>
    </row>
    <row r="2" spans="1:18" ht="20.25" x14ac:dyDescent="0.2">
      <c r="A2" s="185"/>
      <c r="B2" s="185"/>
      <c r="C2" s="185"/>
      <c r="D2" s="185"/>
      <c r="E2" s="185"/>
      <c r="F2" s="185"/>
      <c r="G2" s="185"/>
      <c r="H2" s="185"/>
      <c r="I2" s="389"/>
      <c r="J2" s="389"/>
      <c r="K2" s="389"/>
      <c r="L2" s="390"/>
      <c r="M2" s="3"/>
      <c r="N2" s="3"/>
    </row>
    <row r="3" spans="1:18" ht="15.75" x14ac:dyDescent="0.2">
      <c r="A3" s="1009" t="s">
        <v>1497</v>
      </c>
      <c r="B3" s="1010"/>
      <c r="C3" s="1010"/>
      <c r="D3" s="1010"/>
      <c r="E3" s="1010"/>
      <c r="F3" s="1010"/>
      <c r="G3" s="1010"/>
      <c r="H3" s="1010"/>
      <c r="I3" s="1010"/>
      <c r="J3" s="1010"/>
      <c r="K3" s="1010"/>
      <c r="L3" s="1010"/>
      <c r="M3" s="3"/>
      <c r="N3" s="3"/>
    </row>
    <row r="4" spans="1:18" ht="13.5" thickBot="1" x14ac:dyDescent="0.25">
      <c r="A4" s="185"/>
      <c r="B4" s="185"/>
      <c r="C4" s="185"/>
      <c r="D4" s="185"/>
      <c r="E4" s="185"/>
      <c r="F4" s="185"/>
      <c r="G4" s="185"/>
      <c r="H4" s="185"/>
      <c r="I4" s="391"/>
      <c r="J4" s="392"/>
      <c r="K4" s="392"/>
      <c r="L4" s="3"/>
      <c r="M4" s="3"/>
      <c r="N4" s="3"/>
      <c r="O4" s="3"/>
      <c r="P4" s="3"/>
      <c r="Q4" s="3"/>
    </row>
    <row r="5" spans="1:18" customFormat="1" ht="16.5" thickBot="1" x14ac:dyDescent="0.25">
      <c r="A5" s="1005" t="s">
        <v>66</v>
      </c>
      <c r="B5" s="1018"/>
      <c r="C5" s="1018"/>
      <c r="D5" s="1018"/>
      <c r="E5" s="1018"/>
      <c r="F5" s="1018"/>
      <c r="G5" s="1018"/>
      <c r="H5" s="1018"/>
      <c r="I5" s="1006"/>
      <c r="J5" s="393"/>
      <c r="K5" s="393"/>
      <c r="L5" s="382"/>
      <c r="M5" s="382"/>
      <c r="N5" s="382"/>
      <c r="O5" s="48"/>
      <c r="P5" s="48"/>
      <c r="Q5" s="48"/>
      <c r="R5" s="48"/>
    </row>
    <row r="6" spans="1:18" customFormat="1" ht="15.75" x14ac:dyDescent="0.2">
      <c r="A6" s="1011" t="s">
        <v>830</v>
      </c>
      <c r="B6" s="1012"/>
      <c r="C6" s="1012"/>
      <c r="D6" s="1012"/>
      <c r="E6" s="1012"/>
      <c r="F6" s="1012"/>
      <c r="G6" s="1012"/>
      <c r="H6" s="1012"/>
      <c r="I6" s="1012"/>
      <c r="J6" s="1012"/>
      <c r="K6" s="1012"/>
      <c r="L6" s="1012"/>
      <c r="M6" s="383"/>
      <c r="N6" s="383"/>
      <c r="O6" s="13"/>
      <c r="P6" s="13"/>
      <c r="Q6" s="13"/>
      <c r="R6" s="13"/>
    </row>
    <row r="7" spans="1:18" ht="13.5" thickBot="1" x14ac:dyDescent="0.25">
      <c r="M7" s="3"/>
      <c r="N7" s="3"/>
    </row>
    <row r="8" spans="1:18" s="39" customFormat="1" ht="16.5" thickBot="1" x14ac:dyDescent="0.25">
      <c r="A8" s="538" t="s">
        <v>68</v>
      </c>
      <c r="B8" s="678" t="s">
        <v>831</v>
      </c>
      <c r="C8" s="678" t="s">
        <v>85</v>
      </c>
      <c r="D8" s="678" t="s">
        <v>832</v>
      </c>
      <c r="E8" s="678" t="s">
        <v>833</v>
      </c>
      <c r="F8" s="678" t="s">
        <v>88</v>
      </c>
      <c r="G8" s="678" t="s">
        <v>89</v>
      </c>
      <c r="H8" s="538" t="s">
        <v>834</v>
      </c>
      <c r="I8" s="538" t="s">
        <v>835</v>
      </c>
      <c r="J8" s="517" t="s">
        <v>73</v>
      </c>
      <c r="K8" s="518" t="s">
        <v>836</v>
      </c>
      <c r="L8" s="228" t="s">
        <v>837</v>
      </c>
      <c r="M8" s="514"/>
      <c r="N8" s="514"/>
    </row>
    <row r="9" spans="1:18" s="40" customFormat="1" ht="45" customHeight="1" x14ac:dyDescent="0.25">
      <c r="A9" s="1026">
        <v>1</v>
      </c>
      <c r="B9" s="1019" t="s">
        <v>467</v>
      </c>
      <c r="C9" s="1019" t="s">
        <v>468</v>
      </c>
      <c r="D9" s="1019" t="s">
        <v>469</v>
      </c>
      <c r="E9" s="1028" t="s">
        <v>545</v>
      </c>
      <c r="F9" s="1030"/>
      <c r="G9" s="1030"/>
      <c r="H9" s="1031" t="s">
        <v>1542</v>
      </c>
      <c r="I9" s="1021" t="s">
        <v>1540</v>
      </c>
      <c r="J9" s="1035" t="s">
        <v>1541</v>
      </c>
      <c r="K9" s="1033" t="s">
        <v>240</v>
      </c>
      <c r="L9" s="1033" t="s">
        <v>547</v>
      </c>
      <c r="M9" s="515"/>
      <c r="N9" s="515"/>
    </row>
    <row r="10" spans="1:18" s="40" customFormat="1" ht="160.15" customHeight="1" thickBot="1" x14ac:dyDescent="0.3">
      <c r="A10" s="1027"/>
      <c r="B10" s="1020"/>
      <c r="C10" s="1020"/>
      <c r="D10" s="1020"/>
      <c r="E10" s="1029"/>
      <c r="F10" s="1030"/>
      <c r="G10" s="1030"/>
      <c r="H10" s="1032"/>
      <c r="I10" s="1022"/>
      <c r="J10" s="1036"/>
      <c r="K10" s="1034"/>
      <c r="L10" s="1034"/>
      <c r="M10" s="515"/>
      <c r="N10" s="515"/>
    </row>
    <row r="11" spans="1:18" s="40" customFormat="1" ht="270.75" x14ac:dyDescent="0.3">
      <c r="A11" s="360">
        <v>2</v>
      </c>
      <c r="B11" s="355" t="s">
        <v>1612</v>
      </c>
      <c r="C11" s="355" t="s">
        <v>1611</v>
      </c>
      <c r="D11" s="1019" t="s">
        <v>469</v>
      </c>
      <c r="E11" s="355" t="s">
        <v>1613</v>
      </c>
      <c r="F11" s="355"/>
      <c r="G11" s="355"/>
      <c r="H11" s="355" t="s">
        <v>1631</v>
      </c>
      <c r="I11" s="1021" t="s">
        <v>1540</v>
      </c>
      <c r="J11" s="356" t="s">
        <v>1614</v>
      </c>
      <c r="K11" s="357" t="s">
        <v>1615</v>
      </c>
      <c r="L11" s="358" t="s">
        <v>1616</v>
      </c>
      <c r="M11" s="515"/>
      <c r="N11" s="515"/>
    </row>
    <row r="12" spans="1:18" s="40" customFormat="1" ht="18.75" x14ac:dyDescent="0.3">
      <c r="A12" s="360"/>
      <c r="B12" s="355"/>
      <c r="C12" s="355"/>
      <c r="D12" s="1020"/>
      <c r="E12" s="355"/>
      <c r="F12" s="355"/>
      <c r="G12" s="355"/>
      <c r="H12" s="355"/>
      <c r="I12" s="1022"/>
      <c r="J12" s="356"/>
      <c r="K12" s="357"/>
      <c r="L12" s="358"/>
      <c r="M12" s="515"/>
      <c r="N12" s="515"/>
    </row>
    <row r="13" spans="1:18" s="40" customFormat="1" ht="172.15" customHeight="1" x14ac:dyDescent="0.3">
      <c r="A13" s="360">
        <v>3</v>
      </c>
      <c r="B13" s="727" t="s">
        <v>1617</v>
      </c>
      <c r="C13" s="726" t="s">
        <v>1618</v>
      </c>
      <c r="D13" s="359"/>
      <c r="E13" s="725" t="s">
        <v>1619</v>
      </c>
      <c r="F13" s="359"/>
      <c r="G13" s="359"/>
      <c r="H13" s="733" t="s">
        <v>1618</v>
      </c>
      <c r="I13" s="725" t="s">
        <v>1620</v>
      </c>
      <c r="J13" s="55" t="s">
        <v>1621</v>
      </c>
      <c r="K13" s="51" t="s">
        <v>1622</v>
      </c>
      <c r="L13" s="54" t="s">
        <v>1623</v>
      </c>
      <c r="M13" s="515"/>
      <c r="N13" s="515"/>
    </row>
    <row r="14" spans="1:18" s="40" customFormat="1" ht="306" x14ac:dyDescent="0.3">
      <c r="A14" s="360">
        <v>4</v>
      </c>
      <c r="B14" s="731" t="s">
        <v>1624</v>
      </c>
      <c r="C14" s="731" t="s">
        <v>1625</v>
      </c>
      <c r="D14" s="732"/>
      <c r="E14" s="731" t="s">
        <v>1626</v>
      </c>
      <c r="F14" s="732"/>
      <c r="H14" s="731" t="s">
        <v>1632</v>
      </c>
      <c r="I14" s="731" t="s">
        <v>1630</v>
      </c>
      <c r="J14" s="728" t="s">
        <v>1627</v>
      </c>
      <c r="K14" s="729" t="s">
        <v>1629</v>
      </c>
      <c r="L14" s="730" t="s">
        <v>1628</v>
      </c>
      <c r="M14" s="515"/>
      <c r="N14" s="515"/>
    </row>
    <row r="15" spans="1:18" s="40" customFormat="1" ht="18.75" x14ac:dyDescent="0.3">
      <c r="A15" s="360"/>
      <c r="B15" s="57"/>
      <c r="C15" s="57"/>
      <c r="D15" s="57"/>
      <c r="E15" s="57"/>
      <c r="F15" s="57"/>
      <c r="G15" s="57"/>
      <c r="H15" s="57"/>
      <c r="I15" s="57"/>
      <c r="J15" s="55"/>
      <c r="K15" s="51"/>
      <c r="L15" s="54"/>
      <c r="M15" s="515"/>
      <c r="N15" s="515"/>
    </row>
    <row r="16" spans="1:18" s="40" customFormat="1" ht="18.75" x14ac:dyDescent="0.3">
      <c r="A16" s="360"/>
      <c r="B16" s="57"/>
      <c r="C16" s="57"/>
      <c r="D16" s="57"/>
      <c r="E16" s="57"/>
      <c r="F16" s="57"/>
      <c r="G16" s="57"/>
      <c r="H16" s="57"/>
      <c r="I16" s="57"/>
      <c r="J16" s="55"/>
      <c r="K16" s="51"/>
      <c r="L16" s="54"/>
      <c r="M16" s="515"/>
      <c r="N16" s="515"/>
    </row>
    <row r="17" spans="1:14" s="40" customFormat="1" ht="18.75" x14ac:dyDescent="0.3">
      <c r="A17" s="360"/>
      <c r="B17" s="57"/>
      <c r="C17" s="57"/>
      <c r="D17" s="57"/>
      <c r="E17" s="57"/>
      <c r="F17" s="57"/>
      <c r="G17" s="57"/>
      <c r="H17" s="57"/>
      <c r="I17" s="57"/>
      <c r="J17" s="55"/>
      <c r="K17" s="51"/>
      <c r="L17" s="54"/>
      <c r="M17" s="515"/>
      <c r="N17" s="515"/>
    </row>
    <row r="18" spans="1:14" s="40" customFormat="1" ht="18.75" x14ac:dyDescent="0.3">
      <c r="A18" s="360"/>
      <c r="B18" s="354"/>
      <c r="C18" s="354"/>
      <c r="D18" s="354"/>
      <c r="E18" s="354"/>
      <c r="F18" s="354"/>
      <c r="G18" s="354"/>
      <c r="H18" s="354"/>
      <c r="I18" s="354"/>
      <c r="J18" s="55"/>
      <c r="K18" s="51"/>
      <c r="L18" s="54"/>
      <c r="M18" s="515"/>
      <c r="N18" s="515"/>
    </row>
    <row r="19" spans="1:14" s="40" customFormat="1" ht="18.75" x14ac:dyDescent="0.3">
      <c r="A19" s="360"/>
      <c r="B19" s="353"/>
      <c r="C19" s="353"/>
      <c r="D19" s="353"/>
      <c r="E19" s="353"/>
      <c r="F19" s="353"/>
      <c r="G19" s="353"/>
      <c r="H19" s="353"/>
      <c r="I19" s="353"/>
      <c r="J19" s="55"/>
      <c r="K19" s="51"/>
      <c r="L19" s="54"/>
      <c r="M19" s="515"/>
      <c r="N19" s="515"/>
    </row>
    <row r="20" spans="1:14" s="40" customFormat="1" ht="18.75" x14ac:dyDescent="0.3">
      <c r="A20" s="360"/>
      <c r="B20" s="353"/>
      <c r="C20" s="353"/>
      <c r="D20" s="353"/>
      <c r="E20" s="353"/>
      <c r="F20" s="353"/>
      <c r="G20" s="353"/>
      <c r="H20" s="353"/>
      <c r="I20" s="353"/>
      <c r="J20" s="55"/>
      <c r="K20" s="51"/>
      <c r="L20" s="54"/>
      <c r="M20" s="515"/>
      <c r="N20" s="515"/>
    </row>
    <row r="21" spans="1:14" s="40" customFormat="1" ht="18.75" x14ac:dyDescent="0.3">
      <c r="A21" s="360"/>
      <c r="B21" s="353"/>
      <c r="C21" s="353"/>
      <c r="D21" s="353"/>
      <c r="E21" s="353"/>
      <c r="F21" s="353"/>
      <c r="G21" s="353"/>
      <c r="H21" s="353"/>
      <c r="I21" s="353"/>
      <c r="J21" s="55"/>
      <c r="K21" s="51"/>
      <c r="L21" s="54"/>
      <c r="M21" s="515"/>
      <c r="N21" s="515"/>
    </row>
    <row r="22" spans="1:14" s="40" customFormat="1" ht="19.5" thickBot="1" x14ac:dyDescent="0.35">
      <c r="A22" s="519"/>
      <c r="B22" s="520"/>
      <c r="C22" s="520"/>
      <c r="D22" s="520"/>
      <c r="E22" s="520"/>
      <c r="F22" s="520"/>
      <c r="G22" s="520"/>
      <c r="H22" s="520"/>
      <c r="I22" s="520"/>
      <c r="J22" s="521"/>
      <c r="K22" s="522"/>
      <c r="L22" s="523"/>
      <c r="M22" s="515"/>
      <c r="N22" s="515"/>
    </row>
    <row r="23" spans="1:14" s="40" customFormat="1" ht="19.5" thickBot="1" x14ac:dyDescent="0.35">
      <c r="A23" s="524"/>
      <c r="B23" s="525" t="s">
        <v>838</v>
      </c>
      <c r="C23" s="526"/>
      <c r="D23" s="526"/>
      <c r="E23" s="526"/>
      <c r="F23" s="529"/>
      <c r="G23" s="529"/>
      <c r="H23" s="529"/>
      <c r="I23" s="530"/>
      <c r="J23" s="527"/>
      <c r="K23" s="527"/>
      <c r="L23" s="531"/>
      <c r="M23" s="515"/>
      <c r="N23" s="515"/>
    </row>
    <row r="24" spans="1:14" ht="16.5" thickBot="1" x14ac:dyDescent="0.25">
      <c r="A24" s="528"/>
      <c r="B24" s="1023" t="s">
        <v>839</v>
      </c>
      <c r="C24" s="1024"/>
      <c r="D24" s="1024"/>
      <c r="E24" s="1024"/>
      <c r="F24" s="1024"/>
      <c r="G24" s="1024"/>
      <c r="H24" s="1024"/>
      <c r="I24" s="1024"/>
      <c r="J24" s="1024"/>
      <c r="K24" s="1024"/>
      <c r="L24" s="1025"/>
      <c r="M24" s="3"/>
      <c r="N24" s="3"/>
    </row>
    <row r="25" spans="1:14" x14ac:dyDescent="0.2">
      <c r="A25" s="185"/>
      <c r="B25" s="185"/>
      <c r="C25" s="185"/>
      <c r="D25" s="185"/>
      <c r="E25" s="185"/>
      <c r="F25" s="185"/>
      <c r="G25" s="185"/>
      <c r="H25" s="185"/>
      <c r="I25" s="3"/>
      <c r="J25" s="3"/>
      <c r="K25" s="3"/>
      <c r="L25" s="3"/>
      <c r="M25" s="3"/>
      <c r="N25" s="3"/>
    </row>
    <row r="26" spans="1:14" x14ac:dyDescent="0.2">
      <c r="M26" s="3"/>
      <c r="N26" s="3"/>
    </row>
    <row r="27" spans="1:14" x14ac:dyDescent="0.2">
      <c r="M27" s="3"/>
      <c r="N27" s="3"/>
    </row>
    <row r="28" spans="1:14" x14ac:dyDescent="0.2">
      <c r="M28" s="3"/>
      <c r="N28" s="3"/>
    </row>
    <row r="29" spans="1:14" x14ac:dyDescent="0.2">
      <c r="M29" s="3"/>
      <c r="N29" s="3"/>
    </row>
    <row r="30" spans="1:14" x14ac:dyDescent="0.2">
      <c r="M30" s="3"/>
      <c r="N30" s="3"/>
    </row>
    <row r="31" spans="1:14" x14ac:dyDescent="0.2">
      <c r="M31" s="3"/>
      <c r="N31" s="3"/>
    </row>
    <row r="32" spans="1:14" x14ac:dyDescent="0.2">
      <c r="J32" s="2" t="s">
        <v>78</v>
      </c>
    </row>
  </sheetData>
  <mergeCells count="19">
    <mergeCell ref="B24:L24"/>
    <mergeCell ref="C9:C10"/>
    <mergeCell ref="B9:B10"/>
    <mergeCell ref="A9:A10"/>
    <mergeCell ref="E9:E10"/>
    <mergeCell ref="F9:F10"/>
    <mergeCell ref="G9:G10"/>
    <mergeCell ref="H9:H10"/>
    <mergeCell ref="I9:I10"/>
    <mergeCell ref="K9:K10"/>
    <mergeCell ref="L9:L10"/>
    <mergeCell ref="J9:J10"/>
    <mergeCell ref="D9:D10"/>
    <mergeCell ref="A1:K1"/>
    <mergeCell ref="A3:L3"/>
    <mergeCell ref="A5:I5"/>
    <mergeCell ref="A6:L6"/>
    <mergeCell ref="D11:D12"/>
    <mergeCell ref="I11:I12"/>
  </mergeCells>
  <conditionalFormatting sqref="W6:W12">
    <cfRule type="cellIs" dxfId="86" priority="16" operator="between">
      <formula>6.51</formula>
      <formula>10.1</formula>
    </cfRule>
    <cfRule type="cellIs" dxfId="85" priority="17" operator="between">
      <formula>1</formula>
      <formula>4</formula>
    </cfRule>
    <cfRule type="cellIs" dxfId="84" priority="18" operator="between">
      <formula>6.501</formula>
      <formula>10</formula>
    </cfRule>
    <cfRule type="cellIs" dxfId="83" priority="19" operator="between">
      <formula>3.01</formula>
      <formula>6.5</formula>
    </cfRule>
    <cfRule type="cellIs" dxfId="82" priority="20" operator="between">
      <formula>1</formula>
      <formula>3</formula>
    </cfRule>
  </conditionalFormatting>
  <conditionalFormatting sqref="W13:W16">
    <cfRule type="cellIs" dxfId="81" priority="6" operator="between">
      <formula>6.51</formula>
      <formula>10.1</formula>
    </cfRule>
    <cfRule type="cellIs" dxfId="80" priority="7" operator="between">
      <formula>1</formula>
      <formula>4</formula>
    </cfRule>
    <cfRule type="cellIs" dxfId="79" priority="8" operator="between">
      <formula>6.501</formula>
      <formula>10</formula>
    </cfRule>
    <cfRule type="cellIs" dxfId="78" priority="9" operator="between">
      <formula>3.01</formula>
      <formula>6.5</formula>
    </cfRule>
    <cfRule type="cellIs" dxfId="77" priority="10" operator="between">
      <formula>1</formula>
      <formula>3</formula>
    </cfRule>
  </conditionalFormatting>
  <conditionalFormatting sqref="W17:W18">
    <cfRule type="cellIs" dxfId="76" priority="1" operator="between">
      <formula>6.51</formula>
      <formula>10.1</formula>
    </cfRule>
    <cfRule type="cellIs" dxfId="75" priority="2" operator="between">
      <formula>1</formula>
      <formula>4</formula>
    </cfRule>
    <cfRule type="cellIs" dxfId="74" priority="3" operator="between">
      <formula>6.501</formula>
      <formula>10</formula>
    </cfRule>
    <cfRule type="cellIs" dxfId="73" priority="4" operator="between">
      <formula>3.01</formula>
      <formula>6.5</formula>
    </cfRule>
    <cfRule type="cellIs" dxfId="72" priority="5" operator="between">
      <formula>1</formula>
      <formula>3</formula>
    </cfRule>
  </conditionalFormatting>
  <printOptions horizontalCentered="1" verticalCentered="1"/>
  <pageMargins left="0.70866141732283472" right="0.70866141732283472" top="0.74803149606299213" bottom="0.74803149606299213" header="0.31496062992125984" footer="0.31496062992125984"/>
  <pageSetup scale="40"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2"/>
  <sheetViews>
    <sheetView view="pageBreakPreview" topLeftCell="I1" zoomScaleNormal="100" zoomScaleSheetLayoutView="100" workbookViewId="0">
      <selection activeCell="I6" sqref="I6"/>
    </sheetView>
  </sheetViews>
  <sheetFormatPr baseColWidth="10" defaultColWidth="11.42578125" defaultRowHeight="12.75" x14ac:dyDescent="0.2"/>
  <cols>
    <col min="1" max="1" width="6" style="11" customWidth="1"/>
    <col min="2" max="2" width="42.42578125" style="2" customWidth="1"/>
    <col min="3" max="3" width="41.42578125" style="2" customWidth="1"/>
    <col min="4" max="4" width="27.28515625" style="2" customWidth="1"/>
    <col min="5" max="5" width="30.42578125" style="2" customWidth="1"/>
    <col min="6" max="6" width="23.140625" style="2" customWidth="1"/>
    <col min="7" max="7" width="40.85546875" style="2" customWidth="1"/>
    <col min="8" max="16384" width="11.42578125" style="2"/>
  </cols>
  <sheetData>
    <row r="1" spans="1:11" ht="29.25" customHeight="1" thickBot="1" x14ac:dyDescent="0.25">
      <c r="A1" s="1007" t="s">
        <v>36</v>
      </c>
      <c r="B1" s="1008"/>
      <c r="C1" s="1008"/>
      <c r="D1" s="1008"/>
      <c r="E1" s="59" t="s">
        <v>840</v>
      </c>
    </row>
    <row r="2" spans="1:11" ht="14.25" customHeight="1" x14ac:dyDescent="0.2">
      <c r="A2" s="185"/>
      <c r="B2" s="389"/>
      <c r="C2" s="389"/>
      <c r="D2" s="389"/>
      <c r="E2" s="390"/>
      <c r="F2" s="3"/>
    </row>
    <row r="3" spans="1:11" ht="27" customHeight="1" x14ac:dyDescent="0.2">
      <c r="A3" s="1009" t="s">
        <v>1432</v>
      </c>
      <c r="B3" s="1010"/>
      <c r="C3" s="1010"/>
      <c r="D3" s="1010"/>
      <c r="E3" s="1010"/>
    </row>
    <row r="4" spans="1:11" ht="13.5" thickBot="1" x14ac:dyDescent="0.25">
      <c r="A4" s="185"/>
      <c r="B4" s="391"/>
      <c r="C4" s="392"/>
      <c r="D4" s="392"/>
      <c r="E4" s="3"/>
      <c r="F4" s="3"/>
      <c r="G4" s="3"/>
      <c r="H4" s="3"/>
      <c r="I4" s="3"/>
      <c r="J4" s="3"/>
    </row>
    <row r="5" spans="1:11" customFormat="1" ht="15.75" customHeight="1" thickBot="1" x14ac:dyDescent="0.25">
      <c r="A5" s="1005" t="s">
        <v>66</v>
      </c>
      <c r="B5" s="1006"/>
      <c r="C5" s="393"/>
      <c r="D5" s="393"/>
      <c r="E5" s="382"/>
      <c r="F5" s="382"/>
      <c r="G5" s="48"/>
      <c r="H5" s="48"/>
      <c r="I5" s="48"/>
      <c r="J5" s="48"/>
      <c r="K5" s="48"/>
    </row>
    <row r="6" spans="1:11" customFormat="1" ht="33" customHeight="1" x14ac:dyDescent="0.2">
      <c r="A6" s="1011" t="s">
        <v>841</v>
      </c>
      <c r="B6" s="1012"/>
      <c r="C6" s="1012"/>
      <c r="D6" s="1012"/>
      <c r="E6" s="1012"/>
      <c r="F6" s="13"/>
      <c r="G6" s="13"/>
      <c r="H6" s="13"/>
      <c r="I6" s="13"/>
      <c r="J6" s="13"/>
      <c r="K6" s="13"/>
    </row>
    <row r="7" spans="1:11" ht="13.5" thickBot="1" x14ac:dyDescent="0.25">
      <c r="A7" s="185"/>
      <c r="B7" s="3"/>
      <c r="C7" s="3"/>
      <c r="D7" s="3"/>
      <c r="E7" s="3"/>
      <c r="F7" s="3"/>
    </row>
    <row r="8" spans="1:11" s="39" customFormat="1" ht="49.5" customHeight="1" thickBot="1" x14ac:dyDescent="0.25">
      <c r="A8" s="516" t="s">
        <v>68</v>
      </c>
      <c r="B8" s="512" t="s">
        <v>842</v>
      </c>
      <c r="C8" s="227" t="s">
        <v>73</v>
      </c>
      <c r="D8" s="228" t="s">
        <v>836</v>
      </c>
      <c r="E8" s="228" t="s">
        <v>837</v>
      </c>
      <c r="F8" s="514"/>
    </row>
    <row r="9" spans="1:11" s="40" customFormat="1" ht="43.15" customHeight="1" x14ac:dyDescent="0.3">
      <c r="A9" s="360"/>
      <c r="B9" s="359" t="s">
        <v>843</v>
      </c>
      <c r="C9" s="356" t="s">
        <v>1543</v>
      </c>
      <c r="D9" s="1037" t="s">
        <v>1547</v>
      </c>
      <c r="E9" s="1040" t="s">
        <v>1548</v>
      </c>
      <c r="F9" s="515"/>
    </row>
    <row r="10" spans="1:11" s="40" customFormat="1" ht="34.5" customHeight="1" x14ac:dyDescent="0.3">
      <c r="A10" s="360"/>
      <c r="B10" s="1043" t="s">
        <v>1551</v>
      </c>
      <c r="C10" s="356" t="s">
        <v>1544</v>
      </c>
      <c r="D10" s="1038"/>
      <c r="E10" s="1041"/>
      <c r="F10" s="515"/>
    </row>
    <row r="11" spans="1:11" s="40" customFormat="1" ht="41.25" customHeight="1" x14ac:dyDescent="0.3">
      <c r="A11" s="360"/>
      <c r="B11" s="1044"/>
      <c r="C11" s="356" t="s">
        <v>1545</v>
      </c>
      <c r="D11" s="1039"/>
      <c r="E11" s="1042"/>
      <c r="F11" s="515"/>
    </row>
    <row r="12" spans="1:11" s="40" customFormat="1" ht="75" x14ac:dyDescent="0.3">
      <c r="A12" s="360"/>
      <c r="B12" s="1044"/>
      <c r="C12" s="356" t="s">
        <v>1546</v>
      </c>
      <c r="D12" s="357" t="s">
        <v>1549</v>
      </c>
      <c r="E12" s="358" t="s">
        <v>1550</v>
      </c>
      <c r="F12" s="515"/>
    </row>
    <row r="13" spans="1:11" s="40" customFormat="1" ht="39.950000000000003" customHeight="1" x14ac:dyDescent="0.3">
      <c r="A13" s="360"/>
      <c r="B13" s="359" t="s">
        <v>844</v>
      </c>
      <c r="C13" s="55"/>
      <c r="D13" s="51"/>
      <c r="E13" s="54"/>
      <c r="F13" s="515"/>
    </row>
    <row r="14" spans="1:11" s="40" customFormat="1" ht="39.950000000000003" customHeight="1" x14ac:dyDescent="0.3">
      <c r="A14" s="360"/>
      <c r="B14" s="57"/>
      <c r="C14" s="55"/>
      <c r="D14" s="51"/>
      <c r="E14" s="54"/>
      <c r="F14" s="515"/>
    </row>
    <row r="15" spans="1:11" s="40" customFormat="1" ht="39.950000000000003" customHeight="1" x14ac:dyDescent="0.3">
      <c r="A15" s="360"/>
      <c r="B15" s="57"/>
      <c r="C15" s="55"/>
      <c r="D15" s="51"/>
      <c r="E15" s="54"/>
      <c r="F15" s="515"/>
    </row>
    <row r="16" spans="1:11" s="40" customFormat="1" ht="39.950000000000003" customHeight="1" x14ac:dyDescent="0.3">
      <c r="A16" s="360"/>
      <c r="B16" s="57"/>
      <c r="C16" s="55"/>
      <c r="D16" s="51"/>
      <c r="E16" s="54"/>
      <c r="F16" s="515"/>
    </row>
    <row r="17" spans="1:6" s="40" customFormat="1" ht="39.950000000000003" customHeight="1" x14ac:dyDescent="0.3">
      <c r="A17" s="360"/>
      <c r="B17" s="57"/>
      <c r="C17" s="55"/>
      <c r="D17" s="51"/>
      <c r="E17" s="54"/>
      <c r="F17" s="515"/>
    </row>
    <row r="18" spans="1:6" s="40" customFormat="1" ht="39.950000000000003" customHeight="1" x14ac:dyDescent="0.3">
      <c r="A18" s="360"/>
      <c r="B18" s="680" t="s">
        <v>845</v>
      </c>
      <c r="C18" s="55"/>
      <c r="D18" s="51"/>
      <c r="E18" s="54"/>
      <c r="F18" s="515"/>
    </row>
    <row r="19" spans="1:6" s="40" customFormat="1" ht="112.5" x14ac:dyDescent="0.3">
      <c r="A19" s="679"/>
      <c r="B19" s="681" t="s">
        <v>1552</v>
      </c>
      <c r="C19" s="682" t="s">
        <v>1553</v>
      </c>
      <c r="D19" s="51" t="s">
        <v>1554</v>
      </c>
      <c r="E19" s="54" t="s">
        <v>1555</v>
      </c>
      <c r="F19" s="515"/>
    </row>
    <row r="20" spans="1:6" s="40" customFormat="1" ht="27.6" customHeight="1" x14ac:dyDescent="0.3">
      <c r="A20" s="679"/>
      <c r="B20" s="681"/>
      <c r="C20" s="674"/>
      <c r="D20" s="55"/>
      <c r="E20" s="54"/>
      <c r="F20" s="515"/>
    </row>
    <row r="21" spans="1:6" s="40" customFormat="1" ht="39.950000000000003" customHeight="1" x14ac:dyDescent="0.3">
      <c r="A21" s="360"/>
      <c r="B21" s="353"/>
      <c r="C21" s="55"/>
      <c r="D21" s="51"/>
      <c r="E21" s="54"/>
      <c r="F21" s="515"/>
    </row>
    <row r="22" spans="1:6" s="40" customFormat="1" ht="39.950000000000003" customHeight="1" thickBot="1" x14ac:dyDescent="0.35">
      <c r="A22" s="361"/>
      <c r="B22" s="58"/>
      <c r="C22" s="56"/>
      <c r="D22" s="52"/>
      <c r="E22" s="53"/>
      <c r="F22" s="515"/>
    </row>
    <row r="23" spans="1:6" s="40" customFormat="1" ht="24.75" customHeight="1" thickBot="1" x14ac:dyDescent="0.35">
      <c r="A23" s="513"/>
      <c r="B23" s="250" t="s">
        <v>64</v>
      </c>
      <c r="C23" s="352"/>
      <c r="D23" s="352"/>
      <c r="E23" s="515"/>
      <c r="F23" s="515"/>
    </row>
    <row r="24" spans="1:6" ht="84.75" customHeight="1" x14ac:dyDescent="0.2">
      <c r="B24" s="1003" t="s">
        <v>846</v>
      </c>
      <c r="C24" s="1004"/>
      <c r="D24" s="1004"/>
      <c r="E24" s="1004"/>
    </row>
    <row r="32" spans="1:6" x14ac:dyDescent="0.2">
      <c r="C32" s="2" t="s">
        <v>78</v>
      </c>
    </row>
  </sheetData>
  <sheetProtection selectLockedCells="1"/>
  <mergeCells count="8">
    <mergeCell ref="A1:D1"/>
    <mergeCell ref="A3:E3"/>
    <mergeCell ref="A5:B5"/>
    <mergeCell ref="A6:E6"/>
    <mergeCell ref="B24:E24"/>
    <mergeCell ref="D9:D11"/>
    <mergeCell ref="E9:E11"/>
    <mergeCell ref="B10:B12"/>
  </mergeCells>
  <conditionalFormatting sqref="P6:P12">
    <cfRule type="cellIs" dxfId="71" priority="40" operator="between">
      <formula>6.51</formula>
      <formula>10.1</formula>
    </cfRule>
    <cfRule type="cellIs" dxfId="70" priority="42" operator="between">
      <formula>1</formula>
      <formula>4</formula>
    </cfRule>
    <cfRule type="cellIs" dxfId="69" priority="47" operator="between">
      <formula>6.501</formula>
      <formula>10</formula>
    </cfRule>
    <cfRule type="cellIs" dxfId="68" priority="48" operator="between">
      <formula>3.01</formula>
      <formula>6.5</formula>
    </cfRule>
    <cfRule type="cellIs" dxfId="67" priority="49" operator="between">
      <formula>1</formula>
      <formula>3</formula>
    </cfRule>
  </conditionalFormatting>
  <conditionalFormatting sqref="P13:P16">
    <cfRule type="cellIs" dxfId="66" priority="14" operator="between">
      <formula>6.51</formula>
      <formula>10.1</formula>
    </cfRule>
    <cfRule type="cellIs" dxfId="65" priority="16" operator="between">
      <formula>1</formula>
      <formula>4</formula>
    </cfRule>
    <cfRule type="cellIs" dxfId="64" priority="21" operator="between">
      <formula>6.501</formula>
      <formula>10</formula>
    </cfRule>
    <cfRule type="cellIs" dxfId="63" priority="22" operator="between">
      <formula>3.01</formula>
      <formula>6.5</formula>
    </cfRule>
    <cfRule type="cellIs" dxfId="62" priority="23" operator="between">
      <formula>1</formula>
      <formula>3</formula>
    </cfRule>
  </conditionalFormatting>
  <conditionalFormatting sqref="P17:P18">
    <cfRule type="cellIs" dxfId="61" priority="1" operator="between">
      <formula>6.51</formula>
      <formula>10.1</formula>
    </cfRule>
    <cfRule type="cellIs" dxfId="60" priority="3" operator="between">
      <formula>1</formula>
      <formula>4</formula>
    </cfRule>
    <cfRule type="cellIs" dxfId="59" priority="8" operator="between">
      <formula>6.501</formula>
      <formula>10</formula>
    </cfRule>
    <cfRule type="cellIs" dxfId="58" priority="9" operator="between">
      <formula>3.01</formula>
      <formula>6.5</formula>
    </cfRule>
    <cfRule type="cellIs" dxfId="57" priority="10" operator="between">
      <formula>1</formula>
      <formula>3</formula>
    </cfRule>
  </conditionalFormatting>
  <printOptions horizontalCentered="1" verticalCentered="1"/>
  <pageMargins left="0.15748031496062992" right="0.15748031496062992" top="0.78740157480314965" bottom="0.19685039370078741" header="0.31496062992125984" footer="0.19685039370078741"/>
  <pageSetup scale="70" orientation="portrait" horizontalDpi="4294967295" verticalDpi="4294967295"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sheetPr>
  <dimension ref="A1:V41"/>
  <sheetViews>
    <sheetView view="pageBreakPreview" topLeftCell="A25" zoomScale="130" zoomScaleNormal="100" zoomScaleSheetLayoutView="130" workbookViewId="0">
      <selection activeCell="A3" sqref="A3:E3"/>
    </sheetView>
  </sheetViews>
  <sheetFormatPr baseColWidth="10" defaultColWidth="11" defaultRowHeight="15" x14ac:dyDescent="0.25"/>
  <cols>
    <col min="1" max="1" width="16.42578125" style="137" customWidth="1"/>
    <col min="2" max="2" width="37.28515625" style="137" customWidth="1"/>
    <col min="3" max="3" width="25.28515625" style="137" customWidth="1"/>
    <col min="4" max="4" width="18.7109375" style="137" customWidth="1"/>
    <col min="5" max="5" width="14.85546875" style="378" customWidth="1"/>
    <col min="6" max="6" width="18.140625" style="378" customWidth="1"/>
    <col min="7" max="7" width="12.7109375" style="137" customWidth="1"/>
    <col min="8" max="8" width="9.5703125" style="137" customWidth="1"/>
    <col min="9" max="9" width="11.42578125" style="137" customWidth="1"/>
    <col min="10" max="10" width="7" style="137" bestFit="1" customWidth="1"/>
    <col min="11" max="13" width="12.7109375" style="137" customWidth="1"/>
    <col min="14" max="14" width="6.42578125" style="137" customWidth="1"/>
    <col min="15" max="17" width="12.7109375" style="137" customWidth="1"/>
    <col min="18" max="18" width="5" style="137" customWidth="1"/>
    <col min="19" max="19" width="5.7109375" style="137" customWidth="1"/>
    <col min="20" max="20" width="8.28515625" style="363" customWidth="1"/>
    <col min="21" max="21" width="6.140625" style="137" customWidth="1"/>
    <col min="22" max="16384" width="11" style="137"/>
  </cols>
  <sheetData>
    <row r="1" spans="1:22" s="2" customFormat="1" ht="29.25" customHeight="1" thickBot="1" x14ac:dyDescent="0.25">
      <c r="A1" s="1007" t="s">
        <v>38</v>
      </c>
      <c r="B1" s="1008"/>
      <c r="C1" s="1008"/>
      <c r="D1" s="1008"/>
      <c r="E1" s="59" t="s">
        <v>847</v>
      </c>
      <c r="F1" s="3"/>
      <c r="G1" s="3"/>
    </row>
    <row r="2" spans="1:22" s="2" customFormat="1" ht="14.25" customHeight="1" x14ac:dyDescent="0.2">
      <c r="A2" s="185"/>
      <c r="B2" s="389"/>
      <c r="C2" s="389"/>
      <c r="D2" s="389"/>
      <c r="E2" s="390"/>
      <c r="F2" s="3"/>
      <c r="G2" s="3"/>
    </row>
    <row r="3" spans="1:22" s="2" customFormat="1" ht="27" customHeight="1" x14ac:dyDescent="0.2">
      <c r="A3" s="1009" t="s">
        <v>1496</v>
      </c>
      <c r="B3" s="1010"/>
      <c r="C3" s="1010"/>
      <c r="D3" s="1010"/>
      <c r="E3" s="1010"/>
      <c r="F3" s="3"/>
      <c r="G3" s="3"/>
    </row>
    <row r="4" spans="1:22" s="2" customFormat="1" ht="13.5" thickBot="1" x14ac:dyDescent="0.25">
      <c r="A4" s="185"/>
      <c r="B4" s="391"/>
      <c r="C4" s="392"/>
      <c r="D4" s="392"/>
      <c r="E4" s="3"/>
      <c r="F4" s="3"/>
      <c r="G4" s="3"/>
      <c r="H4" s="3"/>
      <c r="I4" s="3"/>
      <c r="J4" s="3"/>
    </row>
    <row r="5" spans="1:22" customFormat="1" ht="15.75" customHeight="1" thickBot="1" x14ac:dyDescent="0.25">
      <c r="A5" s="1005" t="s">
        <v>66</v>
      </c>
      <c r="B5" s="1006"/>
      <c r="C5" s="393"/>
      <c r="D5" s="393"/>
      <c r="E5" s="382"/>
      <c r="F5" s="382"/>
      <c r="G5" s="382"/>
      <c r="H5" s="48"/>
      <c r="I5" s="48"/>
      <c r="J5" s="48"/>
      <c r="K5" s="48"/>
    </row>
    <row r="6" spans="1:22" customFormat="1" ht="68.25" customHeight="1" x14ac:dyDescent="0.2">
      <c r="A6" s="1011" t="s">
        <v>848</v>
      </c>
      <c r="B6" s="1012"/>
      <c r="C6" s="1012"/>
      <c r="D6" s="1012"/>
      <c r="E6" s="1012"/>
      <c r="F6" s="383"/>
      <c r="G6" s="383"/>
      <c r="H6" s="13"/>
      <c r="I6" s="13"/>
      <c r="J6" s="13"/>
      <c r="K6" s="13"/>
    </row>
    <row r="7" spans="1:22" ht="29.25" customHeight="1" x14ac:dyDescent="0.25">
      <c r="A7" s="1054" t="s">
        <v>849</v>
      </c>
      <c r="B7" s="1054"/>
      <c r="C7" s="1054"/>
      <c r="D7" s="1054"/>
      <c r="E7" s="1054"/>
      <c r="F7" s="384"/>
      <c r="G7" s="384"/>
      <c r="H7" s="384"/>
      <c r="I7" s="384"/>
      <c r="J7" s="384"/>
      <c r="K7" s="384"/>
      <c r="L7" s="384"/>
      <c r="M7" s="384"/>
      <c r="N7" s="384"/>
      <c r="O7" s="380"/>
      <c r="P7" s="380"/>
      <c r="Q7" s="380"/>
      <c r="R7" s="380"/>
      <c r="S7" s="1048"/>
      <c r="T7" s="1048"/>
      <c r="U7" s="1048"/>
    </row>
    <row r="8" spans="1:22" ht="24" customHeight="1" x14ac:dyDescent="0.25">
      <c r="A8" s="394"/>
      <c r="B8" s="394"/>
      <c r="C8" s="394"/>
      <c r="D8" s="385"/>
      <c r="E8" s="385"/>
      <c r="F8" s="385"/>
      <c r="G8" s="385"/>
      <c r="H8" s="385"/>
      <c r="I8" s="385"/>
      <c r="J8" s="385"/>
      <c r="K8" s="385"/>
      <c r="L8" s="385"/>
      <c r="M8" s="385"/>
      <c r="N8" s="385"/>
      <c r="O8" s="362"/>
      <c r="P8" s="362"/>
      <c r="Q8" s="362"/>
      <c r="R8" s="362"/>
      <c r="S8" s="362"/>
    </row>
    <row r="9" spans="1:22" ht="20.25" customHeight="1" x14ac:dyDescent="0.25">
      <c r="A9" s="395"/>
      <c r="B9" s="395"/>
      <c r="C9" s="395"/>
      <c r="D9" s="386"/>
      <c r="E9" s="386"/>
      <c r="F9" s="386"/>
      <c r="G9" s="386"/>
      <c r="H9" s="386"/>
      <c r="I9" s="386"/>
      <c r="J9" s="386"/>
      <c r="K9" s="386"/>
      <c r="L9" s="386"/>
      <c r="M9" s="386"/>
      <c r="N9" s="386"/>
      <c r="O9" s="381"/>
      <c r="P9" s="381"/>
      <c r="Q9" s="381"/>
      <c r="R9" s="381"/>
      <c r="S9" s="381"/>
      <c r="T9" s="137"/>
    </row>
    <row r="10" spans="1:22" ht="29.25" customHeight="1" x14ac:dyDescent="0.25">
      <c r="A10" s="396"/>
      <c r="B10" s="396"/>
      <c r="C10" s="396"/>
      <c r="D10" s="387"/>
      <c r="E10" s="387"/>
      <c r="F10" s="387"/>
      <c r="G10" s="387"/>
      <c r="H10" s="387"/>
      <c r="I10" s="387"/>
      <c r="J10" s="387"/>
      <c r="K10" s="1049"/>
      <c r="L10" s="1049"/>
      <c r="M10" s="1049"/>
      <c r="N10" s="1049"/>
      <c r="O10" s="1050"/>
      <c r="P10" s="1050"/>
      <c r="Q10" s="1050"/>
      <c r="R10" s="1050"/>
      <c r="S10" s="1051"/>
      <c r="T10" s="1047"/>
      <c r="U10" s="1047"/>
      <c r="V10" s="1047"/>
    </row>
    <row r="11" spans="1:22" s="369" customFormat="1" ht="36" customHeight="1" x14ac:dyDescent="0.2">
      <c r="A11" s="397"/>
      <c r="B11" s="398"/>
      <c r="C11" s="398"/>
      <c r="D11" s="1052"/>
      <c r="E11" s="1052"/>
      <c r="F11" s="388"/>
      <c r="G11" s="388"/>
      <c r="H11" s="399"/>
      <c r="I11" s="388"/>
      <c r="J11" s="400"/>
      <c r="K11" s="401"/>
      <c r="L11" s="402"/>
      <c r="M11" s="401"/>
      <c r="N11" s="400"/>
      <c r="O11" s="366"/>
      <c r="P11" s="367"/>
      <c r="Q11" s="367"/>
      <c r="R11" s="365"/>
      <c r="S11" s="1051"/>
      <c r="T11" s="368"/>
      <c r="U11" s="368"/>
    </row>
    <row r="12" spans="1:22" ht="33.950000000000003" customHeight="1" x14ac:dyDescent="0.25">
      <c r="A12" s="403"/>
      <c r="B12" s="404"/>
      <c r="C12" s="404"/>
      <c r="D12" s="1053"/>
      <c r="E12" s="1053"/>
      <c r="F12" s="1053"/>
      <c r="G12" s="1053"/>
      <c r="H12" s="405"/>
      <c r="I12" s="405"/>
      <c r="J12" s="406"/>
      <c r="K12" s="405"/>
      <c r="L12" s="405"/>
      <c r="M12" s="405"/>
      <c r="N12" s="406"/>
      <c r="O12" s="370"/>
      <c r="P12" s="370"/>
      <c r="Q12" s="370"/>
      <c r="R12" s="371"/>
      <c r="S12" s="372"/>
      <c r="T12" s="373"/>
      <c r="U12" s="364"/>
    </row>
    <row r="13" spans="1:22" ht="33.950000000000003" customHeight="1" x14ac:dyDescent="0.25">
      <c r="A13" s="403"/>
      <c r="B13" s="404"/>
      <c r="C13" s="404"/>
      <c r="D13" s="1053"/>
      <c r="E13" s="1053"/>
      <c r="F13" s="1053"/>
      <c r="G13" s="1053"/>
      <c r="H13" s="405"/>
      <c r="I13" s="405"/>
      <c r="J13" s="406"/>
      <c r="K13" s="405"/>
      <c r="L13" s="405"/>
      <c r="M13" s="405"/>
      <c r="N13" s="406"/>
      <c r="O13" s="370"/>
      <c r="P13" s="370"/>
      <c r="Q13" s="370"/>
      <c r="R13" s="371"/>
      <c r="S13" s="372"/>
      <c r="T13" s="373"/>
      <c r="U13" s="364"/>
    </row>
    <row r="14" spans="1:22" ht="33.950000000000003" customHeight="1" x14ac:dyDescent="0.25">
      <c r="A14" s="403"/>
      <c r="B14" s="404"/>
      <c r="C14" s="404"/>
      <c r="D14" s="1053"/>
      <c r="E14" s="1053"/>
      <c r="F14" s="1053"/>
      <c r="G14" s="1053"/>
      <c r="H14" s="405"/>
      <c r="I14" s="405"/>
      <c r="J14" s="406"/>
      <c r="K14" s="405"/>
      <c r="L14" s="405"/>
      <c r="M14" s="405"/>
      <c r="N14" s="406"/>
      <c r="O14" s="370"/>
      <c r="P14" s="370"/>
      <c r="Q14" s="370"/>
      <c r="R14" s="371"/>
      <c r="S14" s="372"/>
      <c r="T14" s="373"/>
      <c r="U14" s="364"/>
    </row>
    <row r="15" spans="1:22" ht="33.950000000000003" customHeight="1" x14ac:dyDescent="0.25">
      <c r="A15" s="403"/>
      <c r="B15" s="404"/>
      <c r="C15" s="404"/>
      <c r="D15" s="1053"/>
      <c r="E15" s="1053"/>
      <c r="F15" s="1053"/>
      <c r="G15" s="1053"/>
      <c r="H15" s="405"/>
      <c r="I15" s="405"/>
      <c r="J15" s="406"/>
      <c r="K15" s="405"/>
      <c r="L15" s="405"/>
      <c r="M15" s="405"/>
      <c r="N15" s="406"/>
      <c r="O15" s="370"/>
      <c r="P15" s="370"/>
      <c r="Q15" s="370"/>
      <c r="R15" s="371"/>
      <c r="S15" s="372"/>
      <c r="T15" s="373"/>
      <c r="U15" s="364"/>
    </row>
    <row r="16" spans="1:22" ht="33.950000000000003" customHeight="1" x14ac:dyDescent="0.25">
      <c r="A16" s="403"/>
      <c r="B16" s="404"/>
      <c r="C16" s="404"/>
      <c r="D16" s="1053"/>
      <c r="E16" s="1053"/>
      <c r="F16" s="1053"/>
      <c r="G16" s="1053"/>
      <c r="H16" s="405"/>
      <c r="I16" s="405"/>
      <c r="J16" s="406"/>
      <c r="K16" s="405"/>
      <c r="L16" s="405"/>
      <c r="M16" s="405"/>
      <c r="N16" s="406"/>
      <c r="O16" s="370"/>
      <c r="P16" s="370"/>
      <c r="Q16" s="370"/>
      <c r="R16" s="371"/>
      <c r="S16" s="372"/>
      <c r="T16" s="373"/>
      <c r="U16" s="364"/>
    </row>
    <row r="17" spans="1:22" ht="33.950000000000003" customHeight="1" x14ac:dyDescent="0.25">
      <c r="A17" s="403"/>
      <c r="B17" s="404"/>
      <c r="C17" s="404"/>
      <c r="D17" s="1053"/>
      <c r="E17" s="1053"/>
      <c r="F17" s="1053"/>
      <c r="G17" s="1053"/>
      <c r="H17" s="405"/>
      <c r="I17" s="405"/>
      <c r="J17" s="406"/>
      <c r="K17" s="405"/>
      <c r="L17" s="405"/>
      <c r="M17" s="405"/>
      <c r="N17" s="406"/>
      <c r="O17" s="370"/>
      <c r="P17" s="370"/>
      <c r="Q17" s="370"/>
      <c r="R17" s="371"/>
      <c r="S17" s="372"/>
      <c r="T17" s="373"/>
      <c r="U17" s="364"/>
    </row>
    <row r="18" spans="1:22" ht="22.5" customHeight="1" x14ac:dyDescent="0.25">
      <c r="A18" s="403"/>
      <c r="B18" s="404"/>
      <c r="C18" s="404"/>
      <c r="D18" s="1053"/>
      <c r="E18" s="1053"/>
      <c r="F18" s="1053"/>
      <c r="G18" s="1053"/>
      <c r="H18" s="405"/>
      <c r="I18" s="405"/>
      <c r="J18" s="406"/>
      <c r="K18" s="405"/>
      <c r="L18" s="405"/>
      <c r="M18" s="405"/>
      <c r="N18" s="406"/>
      <c r="O18" s="370"/>
      <c r="P18" s="370"/>
      <c r="Q18" s="370"/>
      <c r="R18" s="371"/>
      <c r="S18" s="372"/>
      <c r="T18" s="373"/>
      <c r="U18" s="364"/>
    </row>
    <row r="19" spans="1:22" ht="116.25" customHeight="1" x14ac:dyDescent="0.25">
      <c r="A19" s="1054" t="s">
        <v>850</v>
      </c>
      <c r="B19" s="1054"/>
      <c r="C19" s="1054"/>
      <c r="D19" s="1054"/>
      <c r="E19" s="1054"/>
      <c r="F19" s="1053"/>
      <c r="G19" s="1053"/>
      <c r="H19" s="405"/>
      <c r="I19" s="405"/>
      <c r="J19" s="406"/>
      <c r="K19" s="405"/>
      <c r="L19" s="405"/>
      <c r="M19" s="405"/>
      <c r="N19" s="406"/>
      <c r="O19" s="370"/>
      <c r="P19" s="370"/>
      <c r="Q19" s="370"/>
      <c r="R19" s="371"/>
      <c r="S19" s="372"/>
      <c r="T19" s="373"/>
      <c r="U19" s="364"/>
    </row>
    <row r="20" spans="1:22" s="138" customFormat="1" ht="12" x14ac:dyDescent="0.2">
      <c r="A20" s="407"/>
      <c r="B20" s="407"/>
      <c r="C20" s="407"/>
      <c r="D20" s="1059"/>
      <c r="E20" s="1059"/>
      <c r="F20" s="1059"/>
      <c r="G20" s="1059"/>
      <c r="H20" s="1059"/>
      <c r="I20" s="1059"/>
      <c r="J20" s="1059"/>
      <c r="K20" s="407"/>
      <c r="L20" s="407"/>
      <c r="M20" s="407"/>
      <c r="N20" s="408"/>
      <c r="T20" s="375"/>
      <c r="V20" s="374"/>
    </row>
    <row r="21" spans="1:22" s="138" customFormat="1" ht="20.25" customHeight="1" x14ac:dyDescent="0.2">
      <c r="A21" s="409"/>
      <c r="B21" s="409"/>
      <c r="C21" s="410"/>
      <c r="D21" s="411"/>
      <c r="E21" s="1059"/>
      <c r="F21" s="1059"/>
      <c r="G21" s="1059"/>
      <c r="H21" s="1059"/>
      <c r="I21" s="1059"/>
      <c r="J21" s="410"/>
      <c r="K21" s="407"/>
      <c r="L21" s="407"/>
      <c r="M21" s="408"/>
      <c r="N21" s="408"/>
      <c r="O21" s="1055"/>
      <c r="P21" s="1055"/>
      <c r="Q21" s="1055"/>
      <c r="R21" s="1055"/>
      <c r="S21" s="1055"/>
      <c r="T21" s="1055"/>
      <c r="U21" s="1055"/>
      <c r="V21" s="376"/>
    </row>
    <row r="22" spans="1:22" ht="44.1" customHeight="1" x14ac:dyDescent="0.25">
      <c r="A22" s="412"/>
      <c r="B22" s="413"/>
      <c r="C22" s="414"/>
      <c r="D22" s="415"/>
      <c r="E22" s="1056"/>
      <c r="F22" s="1056"/>
      <c r="G22" s="1056"/>
      <c r="H22" s="1056"/>
      <c r="I22" s="1056"/>
      <c r="J22" s="416"/>
      <c r="K22" s="417"/>
      <c r="L22" s="417"/>
      <c r="M22" s="171"/>
      <c r="N22" s="171"/>
      <c r="O22" s="1057"/>
      <c r="P22" s="1057"/>
      <c r="Q22" s="1058"/>
      <c r="R22" s="1058"/>
      <c r="S22" s="1058"/>
      <c r="T22" s="1058"/>
      <c r="U22" s="1058"/>
      <c r="V22" s="377"/>
    </row>
    <row r="23" spans="1:22" ht="44.1" customHeight="1" x14ac:dyDescent="0.25">
      <c r="A23" s="418"/>
      <c r="B23" s="413"/>
      <c r="C23" s="414"/>
      <c r="D23" s="419"/>
      <c r="E23" s="1056"/>
      <c r="F23" s="1056"/>
      <c r="G23" s="1056"/>
      <c r="H23" s="1056"/>
      <c r="I23" s="1056"/>
      <c r="J23" s="416"/>
      <c r="K23" s="417"/>
      <c r="L23" s="171"/>
      <c r="M23" s="171"/>
      <c r="N23" s="171"/>
      <c r="O23" s="1061"/>
      <c r="P23" s="1061"/>
      <c r="Q23" s="1061"/>
      <c r="R23" s="1061"/>
      <c r="S23" s="1061"/>
      <c r="T23" s="1061"/>
      <c r="U23" s="1061"/>
      <c r="V23" s="377"/>
    </row>
    <row r="24" spans="1:22" ht="44.1" customHeight="1" x14ac:dyDescent="0.25">
      <c r="A24" s="418"/>
      <c r="B24" s="420"/>
      <c r="C24" s="414"/>
      <c r="D24" s="419"/>
      <c r="E24" s="1056"/>
      <c r="F24" s="1056"/>
      <c r="G24" s="1056"/>
      <c r="H24" s="1056"/>
      <c r="I24" s="1056"/>
      <c r="J24" s="416"/>
      <c r="K24" s="417"/>
      <c r="L24" s="417"/>
      <c r="M24" s="171"/>
      <c r="N24" s="171"/>
      <c r="O24" s="1061"/>
      <c r="P24" s="1061"/>
      <c r="Q24" s="1061"/>
      <c r="R24" s="1061"/>
      <c r="S24" s="1061"/>
      <c r="T24" s="1061"/>
      <c r="U24" s="1061"/>
    </row>
    <row r="25" spans="1:22" ht="44.1" customHeight="1" x14ac:dyDescent="0.25">
      <c r="A25" s="418"/>
      <c r="B25" s="420"/>
      <c r="C25" s="414"/>
      <c r="D25" s="419"/>
      <c r="E25" s="1056"/>
      <c r="F25" s="1056"/>
      <c r="G25" s="1056"/>
      <c r="H25" s="1056"/>
      <c r="I25" s="1056"/>
      <c r="J25" s="416"/>
      <c r="K25" s="417"/>
      <c r="L25" s="417"/>
      <c r="M25" s="171"/>
      <c r="N25" s="171"/>
    </row>
    <row r="26" spans="1:22" ht="13.5" customHeight="1" x14ac:dyDescent="0.25">
      <c r="A26" s="418"/>
      <c r="B26" s="420"/>
      <c r="C26" s="414"/>
      <c r="D26" s="419"/>
      <c r="E26" s="1056"/>
      <c r="F26" s="1056"/>
      <c r="G26" s="1056"/>
      <c r="H26" s="1056"/>
      <c r="I26" s="1056"/>
      <c r="J26" s="416"/>
      <c r="K26" s="417"/>
      <c r="L26" s="417"/>
      <c r="M26" s="171"/>
      <c r="N26" s="171"/>
      <c r="O26" s="377"/>
      <c r="P26" s="377"/>
      <c r="Q26" s="1060"/>
      <c r="R26" s="1060"/>
      <c r="S26" s="1060"/>
      <c r="T26" s="1060"/>
      <c r="U26" s="1060"/>
    </row>
    <row r="27" spans="1:22" ht="18" customHeight="1" x14ac:dyDescent="0.25">
      <c r="A27" s="171"/>
      <c r="B27" s="171"/>
      <c r="C27" s="408"/>
      <c r="D27" s="171"/>
      <c r="E27" s="421"/>
      <c r="F27" s="421"/>
      <c r="G27" s="320"/>
      <c r="H27" s="320"/>
      <c r="I27" s="320"/>
      <c r="J27" s="320"/>
      <c r="K27" s="171"/>
      <c r="L27" s="171"/>
      <c r="M27" s="171"/>
      <c r="N27" s="171"/>
    </row>
    <row r="28" spans="1:22" ht="42.75" customHeight="1" x14ac:dyDescent="0.25">
      <c r="A28" s="171"/>
      <c r="B28" s="171"/>
      <c r="C28" s="171"/>
      <c r="D28" s="603"/>
      <c r="E28" s="603"/>
      <c r="F28" s="603"/>
      <c r="G28" s="603"/>
      <c r="H28" s="603"/>
      <c r="I28" s="603"/>
      <c r="J28" s="603"/>
      <c r="K28" s="603"/>
      <c r="L28" s="603"/>
      <c r="M28" s="603"/>
      <c r="N28" s="603"/>
    </row>
    <row r="29" spans="1:22" ht="26.25" customHeight="1" x14ac:dyDescent="0.25">
      <c r="A29" s="171"/>
      <c r="B29" s="171"/>
      <c r="C29" s="171"/>
      <c r="D29" s="171"/>
      <c r="E29" s="421"/>
      <c r="F29" s="421"/>
      <c r="G29" s="171"/>
      <c r="H29" s="171"/>
      <c r="I29" s="171"/>
      <c r="J29" s="320"/>
      <c r="K29" s="171"/>
      <c r="L29" s="171"/>
      <c r="M29" s="171"/>
      <c r="N29" s="171"/>
    </row>
    <row r="30" spans="1:22" ht="30" customHeight="1" x14ac:dyDescent="0.25">
      <c r="A30" s="171"/>
      <c r="B30" s="171"/>
      <c r="C30" s="171"/>
      <c r="D30" s="171"/>
      <c r="E30" s="421"/>
      <c r="F30" s="421"/>
      <c r="G30" s="171"/>
      <c r="H30" s="171"/>
      <c r="I30" s="171"/>
      <c r="J30" s="172"/>
      <c r="K30" s="171"/>
      <c r="L30" s="171"/>
      <c r="M30" s="171"/>
      <c r="N30" s="171"/>
    </row>
    <row r="31" spans="1:22" ht="36.75" customHeight="1" x14ac:dyDescent="0.25">
      <c r="A31" s="171"/>
      <c r="B31" s="171"/>
      <c r="C31" s="171"/>
      <c r="D31" s="171"/>
      <c r="E31" s="421"/>
      <c r="F31" s="421"/>
      <c r="G31" s="171"/>
      <c r="H31" s="171"/>
      <c r="I31" s="171"/>
      <c r="J31" s="172"/>
      <c r="K31" s="171"/>
      <c r="L31" s="171"/>
      <c r="M31" s="171"/>
      <c r="N31" s="171"/>
    </row>
    <row r="32" spans="1:22" x14ac:dyDescent="0.25">
      <c r="A32" s="171"/>
      <c r="B32" s="171"/>
      <c r="C32" s="171"/>
      <c r="D32" s="171"/>
      <c r="E32" s="421"/>
      <c r="F32" s="421"/>
      <c r="G32" s="171"/>
      <c r="H32" s="171"/>
      <c r="I32" s="171"/>
      <c r="J32" s="171"/>
      <c r="K32" s="171"/>
      <c r="L32" s="171"/>
      <c r="M32" s="171"/>
      <c r="N32" s="171"/>
    </row>
    <row r="33" spans="1:14" x14ac:dyDescent="0.25">
      <c r="A33" s="171"/>
      <c r="B33" s="171"/>
      <c r="C33" s="171"/>
      <c r="D33" s="171"/>
      <c r="E33" s="421"/>
      <c r="F33" s="421"/>
      <c r="G33" s="171"/>
      <c r="H33" s="171"/>
      <c r="I33" s="171"/>
      <c r="J33" s="171"/>
      <c r="K33" s="171"/>
      <c r="L33" s="171"/>
      <c r="M33" s="171"/>
      <c r="N33" s="171"/>
    </row>
    <row r="34" spans="1:14" x14ac:dyDescent="0.25">
      <c r="A34" s="171"/>
      <c r="B34" s="171"/>
      <c r="C34" s="171"/>
      <c r="D34" s="171"/>
      <c r="E34" s="421"/>
      <c r="F34" s="421"/>
      <c r="G34" s="171"/>
      <c r="H34" s="171"/>
      <c r="I34" s="171"/>
      <c r="J34" s="171"/>
      <c r="K34" s="171"/>
      <c r="L34" s="171"/>
      <c r="M34" s="171"/>
      <c r="N34" s="171"/>
    </row>
    <row r="35" spans="1:14" x14ac:dyDescent="0.25">
      <c r="A35" s="171"/>
      <c r="B35" s="171"/>
      <c r="C35" s="171"/>
      <c r="D35" s="171"/>
      <c r="E35" s="421"/>
      <c r="F35" s="421"/>
      <c r="G35" s="171"/>
      <c r="H35" s="171"/>
      <c r="I35" s="171"/>
      <c r="J35" s="171"/>
      <c r="K35" s="171"/>
      <c r="L35" s="171"/>
      <c r="M35" s="171"/>
      <c r="N35" s="171"/>
    </row>
    <row r="37" spans="1:14" ht="51.75" customHeight="1" x14ac:dyDescent="0.25">
      <c r="D37" s="604"/>
      <c r="E37" s="422"/>
      <c r="F37" s="422"/>
      <c r="G37" s="422"/>
      <c r="H37" s="422"/>
      <c r="I37" s="422"/>
      <c r="J37" s="422"/>
      <c r="K37" s="422"/>
      <c r="L37" s="422"/>
      <c r="M37" s="422"/>
      <c r="N37" s="422"/>
    </row>
    <row r="38" spans="1:14" x14ac:dyDescent="0.25">
      <c r="D38" s="1045"/>
      <c r="E38" s="1046"/>
      <c r="F38" s="1046"/>
      <c r="G38" s="1046"/>
      <c r="H38" s="1046"/>
      <c r="I38" s="1046"/>
      <c r="J38" s="1046"/>
      <c r="K38" s="1046"/>
      <c r="L38" s="1046"/>
      <c r="M38" s="1046"/>
      <c r="N38" s="1046"/>
    </row>
    <row r="39" spans="1:14" x14ac:dyDescent="0.25">
      <c r="E39" s="379"/>
    </row>
    <row r="40" spans="1:14" x14ac:dyDescent="0.25">
      <c r="E40" s="379"/>
    </row>
    <row r="41" spans="1:14" x14ac:dyDescent="0.25">
      <c r="E41" s="379"/>
    </row>
  </sheetData>
  <sheetProtection selectLockedCells="1"/>
  <mergeCells count="43">
    <mergeCell ref="A1:D1"/>
    <mergeCell ref="A3:E3"/>
    <mergeCell ref="A5:B5"/>
    <mergeCell ref="A6:E6"/>
    <mergeCell ref="E25:I25"/>
    <mergeCell ref="E21:I21"/>
    <mergeCell ref="D17:E17"/>
    <mergeCell ref="F17:G17"/>
    <mergeCell ref="D18:E18"/>
    <mergeCell ref="F18:G18"/>
    <mergeCell ref="D16:E16"/>
    <mergeCell ref="F16:G16"/>
    <mergeCell ref="A19:E19"/>
    <mergeCell ref="E26:I26"/>
    <mergeCell ref="Q26:U26"/>
    <mergeCell ref="E23:I23"/>
    <mergeCell ref="O23:P23"/>
    <mergeCell ref="Q23:U23"/>
    <mergeCell ref="E24:I24"/>
    <mergeCell ref="O24:P24"/>
    <mergeCell ref="Q24:U24"/>
    <mergeCell ref="O21:U21"/>
    <mergeCell ref="E22:I22"/>
    <mergeCell ref="O22:P22"/>
    <mergeCell ref="Q22:U22"/>
    <mergeCell ref="F19:G19"/>
    <mergeCell ref="D20:J20"/>
    <mergeCell ref="D38:N38"/>
    <mergeCell ref="T10:V10"/>
    <mergeCell ref="S7:U7"/>
    <mergeCell ref="K10:N10"/>
    <mergeCell ref="O10:R10"/>
    <mergeCell ref="S10:S11"/>
    <mergeCell ref="D11:E11"/>
    <mergeCell ref="D12:E12"/>
    <mergeCell ref="A7:E7"/>
    <mergeCell ref="F12:G12"/>
    <mergeCell ref="D13:E13"/>
    <mergeCell ref="F13:G13"/>
    <mergeCell ref="D14:E14"/>
    <mergeCell ref="F14:G14"/>
    <mergeCell ref="D15:E15"/>
    <mergeCell ref="F15:G15"/>
  </mergeCells>
  <conditionalFormatting sqref="T12:T14">
    <cfRule type="cellIs" dxfId="56" priority="46" operator="between">
      <formula>"Baja Prioridad"</formula>
      <formula>"Baja Prioridad"</formula>
    </cfRule>
    <cfRule type="cellIs" dxfId="55" priority="48" operator="between">
      <formula>"Baja Prioridad"</formula>
      <formula>"Baja Prioridad"</formula>
    </cfRule>
    <cfRule type="cellIs" dxfId="54" priority="49" operator="between">
      <formula>"Mediana Prioridad"</formula>
      <formula>"Mediana Prioridad"</formula>
    </cfRule>
    <cfRule type="cellIs" dxfId="53" priority="50" operator="between">
      <formula>"Alta Prioridad"</formula>
      <formula>"Alta Prioridad"</formula>
    </cfRule>
    <cfRule type="cellIs" dxfId="52" priority="51" operator="equal">
      <formula>"""Alta Prioridad"""</formula>
    </cfRule>
    <cfRule type="cellIs" dxfId="51" priority="55" operator="between">
      <formula>1</formula>
      <formula>3</formula>
    </cfRule>
  </conditionalFormatting>
  <conditionalFormatting sqref="S12:S14">
    <cfRule type="cellIs" dxfId="50" priority="45" operator="between">
      <formula>6.51</formula>
      <formula>10.1</formula>
    </cfRule>
    <cfRule type="cellIs" dxfId="49" priority="47" operator="between">
      <formula>1</formula>
      <formula>4</formula>
    </cfRule>
    <cfRule type="cellIs" dxfId="48" priority="52" operator="between">
      <formula>6.501</formula>
      <formula>10</formula>
    </cfRule>
    <cfRule type="cellIs" dxfId="47" priority="53" operator="between">
      <formula>3.01</formula>
      <formula>6.5</formula>
    </cfRule>
    <cfRule type="cellIs" dxfId="46" priority="54" operator="between">
      <formula>1</formula>
      <formula>3</formula>
    </cfRule>
  </conditionalFormatting>
  <conditionalFormatting sqref="T12:T14">
    <cfRule type="cellIs" dxfId="45" priority="56" operator="equal">
      <formula>$S$12</formula>
    </cfRule>
  </conditionalFormatting>
  <conditionalFormatting sqref="T15:T16">
    <cfRule type="cellIs" dxfId="44" priority="33" operator="between">
      <formula>"Baja Prioridad"</formula>
      <formula>"Baja Prioridad"</formula>
    </cfRule>
    <cfRule type="cellIs" dxfId="43" priority="35" operator="between">
      <formula>"Baja Prioridad"</formula>
      <formula>"Baja Prioridad"</formula>
    </cfRule>
    <cfRule type="cellIs" dxfId="42" priority="36" operator="between">
      <formula>"Mediana Prioridad"</formula>
      <formula>"Mediana Prioridad"</formula>
    </cfRule>
    <cfRule type="cellIs" dxfId="41" priority="37" operator="between">
      <formula>"Alta Prioridad"</formula>
      <formula>"Alta Prioridad"</formula>
    </cfRule>
    <cfRule type="cellIs" dxfId="40" priority="38" operator="equal">
      <formula>"""Alta Prioridad"""</formula>
    </cfRule>
    <cfRule type="cellIs" dxfId="39" priority="42" operator="between">
      <formula>1</formula>
      <formula>3</formula>
    </cfRule>
  </conditionalFormatting>
  <conditionalFormatting sqref="S15:S16">
    <cfRule type="cellIs" dxfId="38" priority="32" operator="between">
      <formula>6.51</formula>
      <formula>10.1</formula>
    </cfRule>
    <cfRule type="cellIs" dxfId="37" priority="34" operator="between">
      <formula>1</formula>
      <formula>4</formula>
    </cfRule>
    <cfRule type="cellIs" dxfId="36" priority="39" operator="between">
      <formula>6.501</formula>
      <formula>10</formula>
    </cfRule>
    <cfRule type="cellIs" dxfId="35" priority="40" operator="between">
      <formula>3.01</formula>
      <formula>6.5</formula>
    </cfRule>
    <cfRule type="cellIs" dxfId="34" priority="41" operator="between">
      <formula>1</formula>
      <formula>3</formula>
    </cfRule>
  </conditionalFormatting>
  <conditionalFormatting sqref="T15:T16">
    <cfRule type="cellIs" dxfId="33" priority="43" operator="equal">
      <formula>$S$12</formula>
    </cfRule>
  </conditionalFormatting>
  <conditionalFormatting sqref="T17">
    <cfRule type="cellIs" dxfId="32" priority="20" operator="between">
      <formula>"Baja Prioridad"</formula>
      <formula>"Baja Prioridad"</formula>
    </cfRule>
    <cfRule type="cellIs" dxfId="31" priority="22" operator="between">
      <formula>"Baja Prioridad"</formula>
      <formula>"Baja Prioridad"</formula>
    </cfRule>
    <cfRule type="cellIs" dxfId="30" priority="23" operator="between">
      <formula>"Mediana Prioridad"</formula>
      <formula>"Mediana Prioridad"</formula>
    </cfRule>
    <cfRule type="cellIs" dxfId="29" priority="24" operator="between">
      <formula>"Alta Prioridad"</formula>
      <formula>"Alta Prioridad"</formula>
    </cfRule>
    <cfRule type="cellIs" dxfId="28" priority="25" operator="equal">
      <formula>"""Alta Prioridad"""</formula>
    </cfRule>
    <cfRule type="cellIs" dxfId="27" priority="29" operator="between">
      <formula>1</formula>
      <formula>3</formula>
    </cfRule>
  </conditionalFormatting>
  <conditionalFormatting sqref="S17">
    <cfRule type="cellIs" dxfId="26" priority="19" operator="between">
      <formula>6.51</formula>
      <formula>10.1</formula>
    </cfRule>
    <cfRule type="cellIs" dxfId="25" priority="21" operator="between">
      <formula>1</formula>
      <formula>4</formula>
    </cfRule>
    <cfRule type="cellIs" dxfId="24" priority="26" operator="between">
      <formula>6.501</formula>
      <formula>10</formula>
    </cfRule>
    <cfRule type="cellIs" dxfId="23" priority="27" operator="between">
      <formula>3.01</formula>
      <formula>6.5</formula>
    </cfRule>
    <cfRule type="cellIs" dxfId="22" priority="28" operator="between">
      <formula>1</formula>
      <formula>3</formula>
    </cfRule>
  </conditionalFormatting>
  <conditionalFormatting sqref="T17">
    <cfRule type="cellIs" dxfId="21" priority="30" operator="equal">
      <formula>$S$12</formula>
    </cfRule>
  </conditionalFormatting>
  <conditionalFormatting sqref="T18:T19">
    <cfRule type="cellIs" dxfId="20" priority="7" operator="between">
      <formula>"Baja Prioridad"</formula>
      <formula>"Baja Prioridad"</formula>
    </cfRule>
    <cfRule type="cellIs" dxfId="19" priority="9" operator="between">
      <formula>"Baja Prioridad"</formula>
      <formula>"Baja Prioridad"</formula>
    </cfRule>
    <cfRule type="cellIs" dxfId="18" priority="10" operator="between">
      <formula>"Mediana Prioridad"</formula>
      <formula>"Mediana Prioridad"</formula>
    </cfRule>
    <cfRule type="cellIs" dxfId="17" priority="11" operator="between">
      <formula>"Alta Prioridad"</formula>
      <formula>"Alta Prioridad"</formula>
    </cfRule>
    <cfRule type="cellIs" dxfId="16" priority="12" operator="equal">
      <formula>"""Alta Prioridad"""</formula>
    </cfRule>
    <cfRule type="cellIs" dxfId="15" priority="16" operator="between">
      <formula>1</formula>
      <formula>3</formula>
    </cfRule>
  </conditionalFormatting>
  <conditionalFormatting sqref="S18:S19">
    <cfRule type="cellIs" dxfId="14" priority="6" operator="between">
      <formula>6.51</formula>
      <formula>10.1</formula>
    </cfRule>
    <cfRule type="cellIs" dxfId="13" priority="8" operator="between">
      <formula>1</formula>
      <formula>4</formula>
    </cfRule>
    <cfRule type="cellIs" dxfId="12" priority="13" operator="between">
      <formula>6.501</formula>
      <formula>10</formula>
    </cfRule>
    <cfRule type="cellIs" dxfId="11" priority="14" operator="between">
      <formula>3.01</formula>
      <formula>6.5</formula>
    </cfRule>
    <cfRule type="cellIs" dxfId="10" priority="15" operator="between">
      <formula>1</formula>
      <formula>3</formula>
    </cfRule>
  </conditionalFormatting>
  <conditionalFormatting sqref="T18:T19">
    <cfRule type="cellIs" dxfId="9" priority="17" operator="equal">
      <formula>$S$12</formula>
    </cfRule>
  </conditionalFormatting>
  <conditionalFormatting sqref="P6">
    <cfRule type="cellIs" dxfId="8" priority="1" operator="between">
      <formula>6.51</formula>
      <formula>10.1</formula>
    </cfRule>
    <cfRule type="cellIs" dxfId="7" priority="2" operator="between">
      <formula>1</formula>
      <formula>4</formula>
    </cfRule>
    <cfRule type="cellIs" dxfId="6" priority="3" operator="between">
      <formula>6.501</formula>
      <formula>10</formula>
    </cfRule>
    <cfRule type="cellIs" dxfId="5" priority="4" operator="between">
      <formula>3.01</formula>
      <formula>6.5</formula>
    </cfRule>
    <cfRule type="cellIs" dxfId="4" priority="5" operator="between">
      <formula>1</formula>
      <formula>3</formula>
    </cfRule>
  </conditionalFormatting>
  <printOptions horizontalCentered="1" verticalCentered="1"/>
  <pageMargins left="0.15748031496062992" right="0.15748031496062992" top="0.78740157480314965" bottom="0.19685039370078741" header="0.31496062992125984" footer="0.19685039370078741"/>
  <pageSetup scale="70" orientation="portrait" horizontalDpi="4294967295" verticalDpi="4294967295"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57" operator="containsText" id="{B58B8C6A-89B7-48FB-B099-1C48ECCAA80F}">
            <xm:f>NOT(ISERROR(SEARCH($S$12,T12)))</xm:f>
            <xm:f>$S$12</xm:f>
            <x14:dxf>
              <font>
                <color rgb="FF9C0006"/>
              </font>
              <fill>
                <patternFill>
                  <bgColor rgb="FFFFC7CE"/>
                </patternFill>
              </fill>
            </x14:dxf>
          </x14:cfRule>
          <xm:sqref>T12:T14</xm:sqref>
        </x14:conditionalFormatting>
        <x14:conditionalFormatting xmlns:xm="http://schemas.microsoft.com/office/excel/2006/main">
          <x14:cfRule type="containsText" priority="44" operator="containsText" id="{FAFC919F-7151-46F3-A28D-F28C08D2F899}">
            <xm:f>NOT(ISERROR(SEARCH($S$12,T15)))</xm:f>
            <xm:f>$S$12</xm:f>
            <x14:dxf>
              <font>
                <color rgb="FF9C0006"/>
              </font>
              <fill>
                <patternFill>
                  <bgColor rgb="FFFFC7CE"/>
                </patternFill>
              </fill>
            </x14:dxf>
          </x14:cfRule>
          <xm:sqref>T15:T16</xm:sqref>
        </x14:conditionalFormatting>
        <x14:conditionalFormatting xmlns:xm="http://schemas.microsoft.com/office/excel/2006/main">
          <x14:cfRule type="containsText" priority="31" operator="containsText" id="{36DBA2ED-B065-4664-9651-53984882110C}">
            <xm:f>NOT(ISERROR(SEARCH($S$12,T17)))</xm:f>
            <xm:f>$S$12</xm:f>
            <x14:dxf>
              <font>
                <color rgb="FF9C0006"/>
              </font>
              <fill>
                <patternFill>
                  <bgColor rgb="FFFFC7CE"/>
                </patternFill>
              </fill>
            </x14:dxf>
          </x14:cfRule>
          <xm:sqref>T17</xm:sqref>
        </x14:conditionalFormatting>
        <x14:conditionalFormatting xmlns:xm="http://schemas.microsoft.com/office/excel/2006/main">
          <x14:cfRule type="containsText" priority="18" operator="containsText" id="{FA1609F2-BF97-4F49-9479-E71746DCB6B6}">
            <xm:f>NOT(ISERROR(SEARCH($S$12,T18)))</xm:f>
            <xm:f>$S$12</xm:f>
            <x14:dxf>
              <font>
                <color rgb="FF9C0006"/>
              </font>
              <fill>
                <patternFill>
                  <bgColor rgb="FFFFC7CE"/>
                </patternFill>
              </fill>
            </x14:dxf>
          </x14:cfRule>
          <xm:sqref>T18:T19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31</vt:i4>
      </vt:variant>
    </vt:vector>
  </HeadingPairs>
  <TitlesOfParts>
    <vt:vector size="59" baseType="lpstr">
      <vt:lpstr>Carátula</vt:lpstr>
      <vt:lpstr>Introducción</vt:lpstr>
      <vt:lpstr>Contenido PEI</vt:lpstr>
      <vt:lpstr>01 Mandatos </vt:lpstr>
      <vt:lpstr>02 AnalisisPolíticas</vt:lpstr>
      <vt:lpstr>03 Alineación-Vinc</vt:lpstr>
      <vt:lpstr>04 Vinculación Inst</vt:lpstr>
      <vt:lpstr>05 EnfoquesPlani</vt:lpstr>
      <vt:lpstr>06 Modelos GpR</vt:lpstr>
      <vt:lpstr>07 Población</vt:lpstr>
      <vt:lpstr>Lista a seleccionar</vt:lpstr>
      <vt:lpstr>08 A Jerarq</vt:lpstr>
      <vt:lpstr>09 Matriz PEI</vt:lpstr>
      <vt:lpstr>10 F Indicador</vt:lpstr>
      <vt:lpstr>11 Visión, Misión, Val</vt:lpstr>
      <vt:lpstr>12 A Cap- FODA</vt:lpstr>
      <vt:lpstr>13 Análisis Actores</vt:lpstr>
      <vt:lpstr>Contenido POM POA</vt:lpstr>
      <vt:lpstr>14 POM</vt:lpstr>
      <vt:lpstr>15 Ficha Seguimiento POM</vt:lpstr>
      <vt:lpstr>SPPD-16 POA</vt:lpstr>
      <vt:lpstr>17 Acciones_Insumos</vt:lpstr>
      <vt:lpstr>Hoja1</vt:lpstr>
      <vt:lpstr>Hoja2</vt:lpstr>
      <vt:lpstr>18 Ficha Seguimiento POA </vt:lpstr>
      <vt:lpstr>Anexo-1 Ruta de Trabajo </vt:lpstr>
      <vt:lpstr>Anexo-2 Clasif.Tematicos</vt:lpstr>
      <vt:lpstr>Anexo-3 Análisis M,E,Fe</vt:lpstr>
      <vt:lpstr>'11 Visión, Misión, Val'!_Hlk78880516</vt:lpstr>
      <vt:lpstr>'01 Mandatos '!Área_de_impresión</vt:lpstr>
      <vt:lpstr>'02 AnalisisPolíticas'!Área_de_impresión</vt:lpstr>
      <vt:lpstr>'03 Alineación-Vinc'!Área_de_impresión</vt:lpstr>
      <vt:lpstr>'04 Vinculación Inst'!Área_de_impresión</vt:lpstr>
      <vt:lpstr>'05 EnfoquesPlani'!Área_de_impresión</vt:lpstr>
      <vt:lpstr>'06 Modelos GpR'!Área_de_impresión</vt:lpstr>
      <vt:lpstr>'07 Población'!Área_de_impresión</vt:lpstr>
      <vt:lpstr>'08 A Jerarq'!Área_de_impresión</vt:lpstr>
      <vt:lpstr>'09 Matriz PEI'!Área_de_impresión</vt:lpstr>
      <vt:lpstr>'10 F Indicador'!Área_de_impresión</vt:lpstr>
      <vt:lpstr>'11 Visión, Misión, Val'!Área_de_impresión</vt:lpstr>
      <vt:lpstr>'12 A Cap- FODA'!Área_de_impresión</vt:lpstr>
      <vt:lpstr>'13 Análisis Actores'!Área_de_impresión</vt:lpstr>
      <vt:lpstr>'14 POM'!Área_de_impresión</vt:lpstr>
      <vt:lpstr>'15 Ficha Seguimiento POM'!Área_de_impresión</vt:lpstr>
      <vt:lpstr>'17 Acciones_Insumos'!Área_de_impresión</vt:lpstr>
      <vt:lpstr>'18 Ficha Seguimiento POA '!Área_de_impresión</vt:lpstr>
      <vt:lpstr>'Anexo-1 Ruta de Trabajo '!Área_de_impresión</vt:lpstr>
      <vt:lpstr>'Anexo-2 Clasif.Tematicos'!Área_de_impresión</vt:lpstr>
      <vt:lpstr>'Anexo-3 Análisis M,E,Fe'!Área_de_impresión</vt:lpstr>
      <vt:lpstr>Carátula!Área_de_impresión</vt:lpstr>
      <vt:lpstr>'Contenido PEI'!Área_de_impresión</vt:lpstr>
      <vt:lpstr>Introducción!Área_de_impresión</vt:lpstr>
      <vt:lpstr>'05 EnfoquesPlani'!OLE_LINK5</vt:lpstr>
      <vt:lpstr>'06 Modelos GpR'!OLE_LINK5</vt:lpstr>
      <vt:lpstr>'05 EnfoquesPlani'!Títulos_a_imprimir</vt:lpstr>
      <vt:lpstr>'06 Modelos GpR'!Títulos_a_imprimir</vt:lpstr>
      <vt:lpstr>'17 Acciones_Insumos'!Títulos_a_imprimir</vt:lpstr>
      <vt:lpstr>'Anexo-1 Ruta de Trabajo '!Títulos_a_imprimir</vt:lpstr>
      <vt:lpstr>'Anexo-2 Clasif.Tematicos'!Títulos_a_imprimir</vt:lpstr>
    </vt:vector>
  </TitlesOfParts>
  <Manager/>
  <Company>SEGEPLAN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Alicia y Edvan</dc:creator>
  <cp:keywords/>
  <dc:description/>
  <cp:lastModifiedBy>Monica Jessenia Batzin Aju</cp:lastModifiedBy>
  <cp:revision/>
  <cp:lastPrinted>2023-03-17T17:38:18Z</cp:lastPrinted>
  <dcterms:created xsi:type="dcterms:W3CDTF">2009-04-07T15:58:13Z</dcterms:created>
  <dcterms:modified xsi:type="dcterms:W3CDTF">2023-07-05T20:30:48Z</dcterms:modified>
  <cp:category/>
  <cp:contentStatus/>
</cp:coreProperties>
</file>